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T:\Homeownership\Business Analyst\Income Limits\"/>
    </mc:Choice>
  </mc:AlternateContent>
  <xr:revisionPtr revIDLastSave="0" documentId="13_ncr:201_{1B7C8119-F297-4740-B0A5-CC4830B59DBA}" xr6:coauthVersionLast="47" xr6:coauthVersionMax="47" xr10:uidLastSave="{00000000-0000-0000-0000-000000000000}"/>
  <workbookProtection workbookAlgorithmName="SHA-512" workbookHashValue="9SD/Kz4pspKylQh/i4poyj2YpWNKvfvL7qPI6nkwwzPkis5bpmt9hECMCAgWVdsu9PyoUiLbr69MMTGeMblzZg==" workbookSaltValue="Lr1mSAE9K0sYWb89sqrflw==" workbookSpinCount="100000" lockStructure="1"/>
  <bookViews>
    <workbookView xWindow="-120" yWindow="-120" windowWidth="29040" windowHeight="15840" xr2:uid="{00000000-000D-0000-FFFF-FFFF00000000}"/>
  </bookViews>
  <sheets>
    <sheet name="Longer Income Calculator" sheetId="10" r:id="rId1"/>
    <sheet name="SF Income Limits" sheetId="7" state="hidden" r:id="rId2"/>
  </sheets>
  <definedNames>
    <definedName name="_xlnm._FilterDatabase" localSheetId="0" hidden="1">'Longer Income Calculator'!$A$201:$D$207</definedName>
    <definedName name="_xlnm._FilterDatabase" localSheetId="1" hidden="1">'SF Income Limits'!$A$1:$AG$104</definedName>
    <definedName name="_xlnm.Print_Area" localSheetId="0">'Longer Income Calculator'!$A$1:$D$254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0" i="7" l="1"/>
  <c r="AY100" i="7"/>
  <c r="AZ100" i="7"/>
  <c r="BA100" i="7"/>
  <c r="BB100" i="7"/>
  <c r="BC100" i="7"/>
  <c r="BD100" i="7"/>
  <c r="BE100" i="7"/>
  <c r="AX101" i="7"/>
  <c r="AY101" i="7"/>
  <c r="AZ101" i="7"/>
  <c r="BA101" i="7"/>
  <c r="BB101" i="7"/>
  <c r="BC101" i="7"/>
  <c r="BD101" i="7"/>
  <c r="BE101" i="7"/>
  <c r="AX102" i="7"/>
  <c r="AY102" i="7"/>
  <c r="AZ102" i="7"/>
  <c r="BA102" i="7"/>
  <c r="BB102" i="7"/>
  <c r="BC102" i="7"/>
  <c r="BD102" i="7"/>
  <c r="BE102" i="7"/>
  <c r="AX103" i="7"/>
  <c r="AY103" i="7"/>
  <c r="AZ103" i="7"/>
  <c r="BA103" i="7"/>
  <c r="BB103" i="7"/>
  <c r="BC103" i="7"/>
  <c r="BD103" i="7"/>
  <c r="BE103" i="7"/>
  <c r="AX82" i="7"/>
  <c r="AY82" i="7"/>
  <c r="AZ82" i="7"/>
  <c r="BA82" i="7"/>
  <c r="BB82" i="7"/>
  <c r="BC82" i="7"/>
  <c r="BD82" i="7"/>
  <c r="BE82" i="7"/>
  <c r="AX55" i="7"/>
  <c r="AY55" i="7"/>
  <c r="AZ55" i="7"/>
  <c r="BA55" i="7"/>
  <c r="BB55" i="7"/>
  <c r="BC55" i="7"/>
  <c r="BD55" i="7"/>
  <c r="BE55" i="7"/>
  <c r="AX50" i="7"/>
  <c r="AY50" i="7"/>
  <c r="AZ50" i="7"/>
  <c r="BA50" i="7"/>
  <c r="BB50" i="7"/>
  <c r="BC50" i="7"/>
  <c r="BD50" i="7"/>
  <c r="BE50" i="7"/>
  <c r="AX28" i="7"/>
  <c r="AY28" i="7"/>
  <c r="AZ28" i="7"/>
  <c r="BA28" i="7"/>
  <c r="BB28" i="7"/>
  <c r="BC28" i="7"/>
  <c r="BD28" i="7"/>
  <c r="BE28" i="7"/>
  <c r="AX17" i="7"/>
  <c r="AY17" i="7"/>
  <c r="AZ17" i="7"/>
  <c r="BA17" i="7"/>
  <c r="BB17" i="7"/>
  <c r="BC17" i="7"/>
  <c r="BD17" i="7"/>
  <c r="BE17" i="7"/>
  <c r="AX13" i="7"/>
  <c r="AY13" i="7"/>
  <c r="AZ13" i="7"/>
  <c r="BA13" i="7"/>
  <c r="BB13" i="7"/>
  <c r="BC13" i="7"/>
  <c r="BD13" i="7"/>
  <c r="BE13" i="7"/>
  <c r="R100" i="7"/>
  <c r="S100" i="7"/>
  <c r="T100" i="7"/>
  <c r="U100" i="7"/>
  <c r="V100" i="7"/>
  <c r="W100" i="7"/>
  <c r="X100" i="7"/>
  <c r="Y100" i="7"/>
  <c r="R102" i="7"/>
  <c r="S102" i="7"/>
  <c r="T102" i="7"/>
  <c r="U102" i="7"/>
  <c r="V102" i="7"/>
  <c r="W102" i="7"/>
  <c r="X102" i="7"/>
  <c r="Y102" i="7"/>
  <c r="R82" i="7"/>
  <c r="S82" i="7"/>
  <c r="T82" i="7"/>
  <c r="U82" i="7"/>
  <c r="V82" i="7"/>
  <c r="W82" i="7"/>
  <c r="X82" i="7"/>
  <c r="Y82" i="7"/>
  <c r="R55" i="7"/>
  <c r="S55" i="7"/>
  <c r="T55" i="7"/>
  <c r="U55" i="7"/>
  <c r="V55" i="7"/>
  <c r="W55" i="7"/>
  <c r="X55" i="7"/>
  <c r="Y55" i="7"/>
  <c r="S50" i="7"/>
  <c r="T50" i="7"/>
  <c r="U50" i="7"/>
  <c r="V50" i="7"/>
  <c r="W50" i="7"/>
  <c r="X50" i="7"/>
  <c r="Y50" i="7"/>
  <c r="R50" i="7"/>
  <c r="S28" i="7"/>
  <c r="T28" i="7"/>
  <c r="U28" i="7"/>
  <c r="V28" i="7"/>
  <c r="W28" i="7"/>
  <c r="X28" i="7"/>
  <c r="Y28" i="7"/>
  <c r="R28" i="7"/>
  <c r="R13" i="7"/>
  <c r="S13" i="7"/>
  <c r="T13" i="7"/>
  <c r="U13" i="7"/>
  <c r="V13" i="7"/>
  <c r="W13" i="7"/>
  <c r="X13" i="7"/>
  <c r="Y13" i="7"/>
  <c r="T17" i="7"/>
  <c r="U17" i="7"/>
  <c r="V17" i="7"/>
  <c r="W17" i="7"/>
  <c r="X17" i="7"/>
  <c r="Y17" i="7"/>
  <c r="S17" i="7"/>
  <c r="R17" i="7"/>
  <c r="Y60" i="7"/>
  <c r="C43" i="7" l="1"/>
  <c r="D43" i="7"/>
  <c r="E43" i="7"/>
  <c r="F43" i="7"/>
  <c r="G43" i="7"/>
  <c r="H43" i="7"/>
  <c r="I43" i="7"/>
  <c r="B43" i="7"/>
  <c r="D198" i="10"/>
  <c r="D162" i="10"/>
  <c r="D161" i="10"/>
  <c r="D124" i="10"/>
  <c r="D123" i="10"/>
  <c r="D86" i="10"/>
  <c r="D85" i="10"/>
  <c r="D49" i="10"/>
  <c r="D48" i="10"/>
  <c r="D159" i="10"/>
  <c r="D158" i="10"/>
  <c r="D157" i="10"/>
  <c r="D156" i="10"/>
  <c r="D155" i="10"/>
  <c r="D154" i="10"/>
  <c r="D153" i="10"/>
  <c r="D152" i="10"/>
  <c r="D149" i="10"/>
  <c r="C147" i="10"/>
  <c r="D143" i="10"/>
  <c r="D137" i="10"/>
  <c r="C135" i="10"/>
  <c r="D131" i="10"/>
  <c r="D163" i="10" l="1"/>
  <c r="BF4" i="7" l="1"/>
  <c r="BG4" i="7"/>
  <c r="AY4" i="7" s="1"/>
  <c r="BH4" i="7"/>
  <c r="BI4" i="7"/>
  <c r="BA4" i="7" s="1"/>
  <c r="BJ4" i="7"/>
  <c r="BB4" i="7" s="1"/>
  <c r="BK4" i="7"/>
  <c r="BL4" i="7"/>
  <c r="BM4" i="7"/>
  <c r="BE4" i="7" s="1"/>
  <c r="BF5" i="7"/>
  <c r="BG5" i="7"/>
  <c r="BH5" i="7"/>
  <c r="BI5" i="7"/>
  <c r="BJ5" i="7"/>
  <c r="BK5" i="7"/>
  <c r="BL5" i="7"/>
  <c r="BM5" i="7"/>
  <c r="BF6" i="7"/>
  <c r="BG6" i="7"/>
  <c r="BH6" i="7"/>
  <c r="BI6" i="7"/>
  <c r="BJ6" i="7"/>
  <c r="BK6" i="7"/>
  <c r="BL6" i="7"/>
  <c r="BM6" i="7"/>
  <c r="BF7" i="7"/>
  <c r="BG7" i="7"/>
  <c r="BH7" i="7"/>
  <c r="BI7" i="7"/>
  <c r="BJ7" i="7"/>
  <c r="BK7" i="7"/>
  <c r="BL7" i="7"/>
  <c r="BM7" i="7"/>
  <c r="BF8" i="7"/>
  <c r="BG8" i="7"/>
  <c r="BH8" i="7"/>
  <c r="BI8" i="7"/>
  <c r="BJ8" i="7"/>
  <c r="BK8" i="7"/>
  <c r="BL8" i="7"/>
  <c r="BM8" i="7"/>
  <c r="BF9" i="7"/>
  <c r="BG9" i="7"/>
  <c r="BH9" i="7"/>
  <c r="BI9" i="7"/>
  <c r="BJ9" i="7"/>
  <c r="BK9" i="7"/>
  <c r="BL9" i="7"/>
  <c r="BM9" i="7"/>
  <c r="BF10" i="7"/>
  <c r="BG10" i="7"/>
  <c r="BH10" i="7"/>
  <c r="BI10" i="7"/>
  <c r="BJ10" i="7"/>
  <c r="BK10" i="7"/>
  <c r="BL10" i="7"/>
  <c r="BM10" i="7"/>
  <c r="BF11" i="7"/>
  <c r="BG11" i="7"/>
  <c r="AY11" i="7" s="1"/>
  <c r="BH11" i="7"/>
  <c r="BI11" i="7"/>
  <c r="BA11" i="7" s="1"/>
  <c r="BJ11" i="7"/>
  <c r="BB11" i="7" s="1"/>
  <c r="BK11" i="7"/>
  <c r="BL11" i="7"/>
  <c r="BM11" i="7"/>
  <c r="BE11" i="7" s="1"/>
  <c r="BF12" i="7"/>
  <c r="BG12" i="7"/>
  <c r="AY12" i="7" s="1"/>
  <c r="BH12" i="7"/>
  <c r="BI12" i="7"/>
  <c r="BA12" i="7" s="1"/>
  <c r="BJ12" i="7"/>
  <c r="BB12" i="7" s="1"/>
  <c r="BK12" i="7"/>
  <c r="BL12" i="7"/>
  <c r="BM12" i="7"/>
  <c r="BE12" i="7" s="1"/>
  <c r="BF13" i="7"/>
  <c r="BG13" i="7"/>
  <c r="BH13" i="7"/>
  <c r="BI13" i="7"/>
  <c r="BJ13" i="7"/>
  <c r="BK13" i="7"/>
  <c r="BL13" i="7"/>
  <c r="BM13" i="7"/>
  <c r="BF14" i="7"/>
  <c r="BG14" i="7"/>
  <c r="BH14" i="7"/>
  <c r="BI14" i="7"/>
  <c r="BJ14" i="7"/>
  <c r="BK14" i="7"/>
  <c r="BL14" i="7"/>
  <c r="BM14" i="7"/>
  <c r="BF15" i="7"/>
  <c r="BG15" i="7"/>
  <c r="BH15" i="7"/>
  <c r="BI15" i="7"/>
  <c r="BJ15" i="7"/>
  <c r="BK15" i="7"/>
  <c r="BL15" i="7"/>
  <c r="BM15" i="7"/>
  <c r="BF16" i="7"/>
  <c r="BG16" i="7"/>
  <c r="BH16" i="7"/>
  <c r="BI16" i="7"/>
  <c r="BJ16" i="7"/>
  <c r="BK16" i="7"/>
  <c r="BL16" i="7"/>
  <c r="BM16" i="7"/>
  <c r="BF17" i="7"/>
  <c r="BG17" i="7"/>
  <c r="BH17" i="7"/>
  <c r="BI17" i="7"/>
  <c r="BJ17" i="7"/>
  <c r="BK17" i="7"/>
  <c r="BL17" i="7"/>
  <c r="BM17" i="7"/>
  <c r="BF18" i="7"/>
  <c r="AX18" i="7" s="1"/>
  <c r="BG18" i="7"/>
  <c r="BH18" i="7"/>
  <c r="BI18" i="7"/>
  <c r="BA18" i="7" s="1"/>
  <c r="BJ18" i="7"/>
  <c r="BB18" i="7" s="1"/>
  <c r="BK18" i="7"/>
  <c r="BL18" i="7"/>
  <c r="BM18" i="7"/>
  <c r="BE18" i="7" s="1"/>
  <c r="BF19" i="7"/>
  <c r="AX19" i="7" s="1"/>
  <c r="BG19" i="7"/>
  <c r="AY19" i="7" s="1"/>
  <c r="BH19" i="7"/>
  <c r="BI19" i="7"/>
  <c r="BA19" i="7" s="1"/>
  <c r="BJ19" i="7"/>
  <c r="BB19" i="7" s="1"/>
  <c r="BK19" i="7"/>
  <c r="BL19" i="7"/>
  <c r="BM19" i="7"/>
  <c r="BE19" i="7" s="1"/>
  <c r="BF20" i="7"/>
  <c r="BG20" i="7"/>
  <c r="BH20" i="7"/>
  <c r="BI20" i="7"/>
  <c r="BJ20" i="7"/>
  <c r="BK20" i="7"/>
  <c r="BL20" i="7"/>
  <c r="BM20" i="7"/>
  <c r="BF21" i="7"/>
  <c r="BG21" i="7"/>
  <c r="BH21" i="7"/>
  <c r="BI21" i="7"/>
  <c r="BJ21" i="7"/>
  <c r="BK21" i="7"/>
  <c r="BL21" i="7"/>
  <c r="BM21" i="7"/>
  <c r="BF22" i="7"/>
  <c r="AX22" i="7" s="1"/>
  <c r="BG22" i="7"/>
  <c r="AY22" i="7" s="1"/>
  <c r="BH22" i="7"/>
  <c r="BI22" i="7"/>
  <c r="BA22" i="7" s="1"/>
  <c r="BJ22" i="7"/>
  <c r="BB22" i="7" s="1"/>
  <c r="BK22" i="7"/>
  <c r="BL22" i="7"/>
  <c r="BM22" i="7"/>
  <c r="BE22" i="7" s="1"/>
  <c r="BF23" i="7"/>
  <c r="BG23" i="7"/>
  <c r="BH23" i="7"/>
  <c r="BI23" i="7"/>
  <c r="BJ23" i="7"/>
  <c r="BK23" i="7"/>
  <c r="BL23" i="7"/>
  <c r="BM23" i="7"/>
  <c r="BF24" i="7"/>
  <c r="BG24" i="7"/>
  <c r="BH24" i="7"/>
  <c r="BI24" i="7"/>
  <c r="BJ24" i="7"/>
  <c r="BK24" i="7"/>
  <c r="BL24" i="7"/>
  <c r="BM24" i="7"/>
  <c r="BF25" i="7"/>
  <c r="BG25" i="7"/>
  <c r="BH25" i="7"/>
  <c r="BI25" i="7"/>
  <c r="BJ25" i="7"/>
  <c r="BK25" i="7"/>
  <c r="BL25" i="7"/>
  <c r="BM25" i="7"/>
  <c r="BF26" i="7"/>
  <c r="BG26" i="7"/>
  <c r="BH26" i="7"/>
  <c r="BI26" i="7"/>
  <c r="BJ26" i="7"/>
  <c r="BK26" i="7"/>
  <c r="BL26" i="7"/>
  <c r="BM26" i="7"/>
  <c r="BF27" i="7"/>
  <c r="BG27" i="7"/>
  <c r="BH27" i="7"/>
  <c r="BI27" i="7"/>
  <c r="BJ27" i="7"/>
  <c r="BK27" i="7"/>
  <c r="BL27" i="7"/>
  <c r="BM27" i="7"/>
  <c r="BF28" i="7"/>
  <c r="BG28" i="7"/>
  <c r="BH28" i="7"/>
  <c r="BI28" i="7"/>
  <c r="BJ28" i="7"/>
  <c r="BK28" i="7"/>
  <c r="BL28" i="7"/>
  <c r="BM28" i="7"/>
  <c r="BF29" i="7"/>
  <c r="BG29" i="7"/>
  <c r="BH29" i="7"/>
  <c r="BI29" i="7"/>
  <c r="BJ29" i="7"/>
  <c r="BK29" i="7"/>
  <c r="BL29" i="7"/>
  <c r="BM29" i="7"/>
  <c r="BF30" i="7"/>
  <c r="AX30" i="7" s="1"/>
  <c r="BG30" i="7"/>
  <c r="AY30" i="7" s="1"/>
  <c r="BH30" i="7"/>
  <c r="BI30" i="7"/>
  <c r="BA30" i="7" s="1"/>
  <c r="BJ30" i="7"/>
  <c r="BB30" i="7" s="1"/>
  <c r="BK30" i="7"/>
  <c r="BL30" i="7"/>
  <c r="BM30" i="7"/>
  <c r="BE30" i="7" s="1"/>
  <c r="BF31" i="7"/>
  <c r="BG31" i="7"/>
  <c r="BH31" i="7"/>
  <c r="BI31" i="7"/>
  <c r="BJ31" i="7"/>
  <c r="BK31" i="7"/>
  <c r="BL31" i="7"/>
  <c r="BM31" i="7"/>
  <c r="BF32" i="7"/>
  <c r="BG32" i="7"/>
  <c r="BH32" i="7"/>
  <c r="BI32" i="7"/>
  <c r="BJ32" i="7"/>
  <c r="BK32" i="7"/>
  <c r="BL32" i="7"/>
  <c r="BM32" i="7"/>
  <c r="BF33" i="7"/>
  <c r="BG33" i="7"/>
  <c r="BH33" i="7"/>
  <c r="BI33" i="7"/>
  <c r="BJ33" i="7"/>
  <c r="BK33" i="7"/>
  <c r="BL33" i="7"/>
  <c r="BM33" i="7"/>
  <c r="BF34" i="7"/>
  <c r="BG34" i="7"/>
  <c r="BH34" i="7"/>
  <c r="BI34" i="7"/>
  <c r="BJ34" i="7"/>
  <c r="BK34" i="7"/>
  <c r="BL34" i="7"/>
  <c r="BM34" i="7"/>
  <c r="BF35" i="7"/>
  <c r="BG35" i="7"/>
  <c r="BH35" i="7"/>
  <c r="BI35" i="7"/>
  <c r="BJ35" i="7"/>
  <c r="BK35" i="7"/>
  <c r="BL35" i="7"/>
  <c r="BM35" i="7"/>
  <c r="BF36" i="7"/>
  <c r="BG36" i="7"/>
  <c r="BH36" i="7"/>
  <c r="BI36" i="7"/>
  <c r="BJ36" i="7"/>
  <c r="BK36" i="7"/>
  <c r="BL36" i="7"/>
  <c r="BM36" i="7"/>
  <c r="BF37" i="7"/>
  <c r="BG37" i="7"/>
  <c r="BH37" i="7"/>
  <c r="BI37" i="7"/>
  <c r="BJ37" i="7"/>
  <c r="BK37" i="7"/>
  <c r="BL37" i="7"/>
  <c r="BM37" i="7"/>
  <c r="BF38" i="7"/>
  <c r="BG38" i="7"/>
  <c r="BH38" i="7"/>
  <c r="BI38" i="7"/>
  <c r="BJ38" i="7"/>
  <c r="BK38" i="7"/>
  <c r="BL38" i="7"/>
  <c r="BM38" i="7"/>
  <c r="BF39" i="7"/>
  <c r="BG39" i="7"/>
  <c r="BH39" i="7"/>
  <c r="BI39" i="7"/>
  <c r="BJ39" i="7"/>
  <c r="BK39" i="7"/>
  <c r="BL39" i="7"/>
  <c r="BM39" i="7"/>
  <c r="BF40" i="7"/>
  <c r="BG40" i="7"/>
  <c r="BH40" i="7"/>
  <c r="BI40" i="7"/>
  <c r="BJ40" i="7"/>
  <c r="BK40" i="7"/>
  <c r="BL40" i="7"/>
  <c r="BM40" i="7"/>
  <c r="BF41" i="7"/>
  <c r="BG41" i="7"/>
  <c r="BH41" i="7"/>
  <c r="BI41" i="7"/>
  <c r="BJ41" i="7"/>
  <c r="BK41" i="7"/>
  <c r="BL41" i="7"/>
  <c r="BM41" i="7"/>
  <c r="BF42" i="7"/>
  <c r="BG42" i="7"/>
  <c r="BH42" i="7"/>
  <c r="BI42" i="7"/>
  <c r="BJ42" i="7"/>
  <c r="BK42" i="7"/>
  <c r="BL42" i="7"/>
  <c r="BM42" i="7"/>
  <c r="BF43" i="7"/>
  <c r="BG43" i="7"/>
  <c r="BH43" i="7"/>
  <c r="BI43" i="7"/>
  <c r="BJ43" i="7"/>
  <c r="BK43" i="7"/>
  <c r="BL43" i="7"/>
  <c r="BM43" i="7"/>
  <c r="BF44" i="7"/>
  <c r="BG44" i="7"/>
  <c r="BH44" i="7"/>
  <c r="BI44" i="7"/>
  <c r="BJ44" i="7"/>
  <c r="BK44" i="7"/>
  <c r="BL44" i="7"/>
  <c r="BM44" i="7"/>
  <c r="BF45" i="7"/>
  <c r="BG45" i="7"/>
  <c r="BH45" i="7"/>
  <c r="BI45" i="7"/>
  <c r="BJ45" i="7"/>
  <c r="BK45" i="7"/>
  <c r="BL45" i="7"/>
  <c r="BM45" i="7"/>
  <c r="BF46" i="7"/>
  <c r="BG46" i="7"/>
  <c r="BH46" i="7"/>
  <c r="BI46" i="7"/>
  <c r="BJ46" i="7"/>
  <c r="BK46" i="7"/>
  <c r="BL46" i="7"/>
  <c r="BM46" i="7"/>
  <c r="BF47" i="7"/>
  <c r="BG47" i="7"/>
  <c r="BH47" i="7"/>
  <c r="BI47" i="7"/>
  <c r="BJ47" i="7"/>
  <c r="BK47" i="7"/>
  <c r="BL47" i="7"/>
  <c r="BM47" i="7"/>
  <c r="BF48" i="7"/>
  <c r="BG48" i="7"/>
  <c r="BH48" i="7"/>
  <c r="BI48" i="7"/>
  <c r="BJ48" i="7"/>
  <c r="BK48" i="7"/>
  <c r="BL48" i="7"/>
  <c r="BM48" i="7"/>
  <c r="BF49" i="7"/>
  <c r="BG49" i="7"/>
  <c r="BH49" i="7"/>
  <c r="BI49" i="7"/>
  <c r="BJ49" i="7"/>
  <c r="BK49" i="7"/>
  <c r="BL49" i="7"/>
  <c r="BM49" i="7"/>
  <c r="BF50" i="7"/>
  <c r="BG50" i="7"/>
  <c r="BH50" i="7"/>
  <c r="BI50" i="7"/>
  <c r="BJ50" i="7"/>
  <c r="BK50" i="7"/>
  <c r="BL50" i="7"/>
  <c r="BM50" i="7"/>
  <c r="BF51" i="7"/>
  <c r="BG51" i="7"/>
  <c r="BH51" i="7"/>
  <c r="BI51" i="7"/>
  <c r="BJ51" i="7"/>
  <c r="BK51" i="7"/>
  <c r="BL51" i="7"/>
  <c r="BM51" i="7"/>
  <c r="BF52" i="7"/>
  <c r="BG52" i="7"/>
  <c r="BH52" i="7"/>
  <c r="BI52" i="7"/>
  <c r="BJ52" i="7"/>
  <c r="BK52" i="7"/>
  <c r="BL52" i="7"/>
  <c r="BM52" i="7"/>
  <c r="BF53" i="7"/>
  <c r="BG53" i="7"/>
  <c r="BH53" i="7"/>
  <c r="BI53" i="7"/>
  <c r="BJ53" i="7"/>
  <c r="BK53" i="7"/>
  <c r="BL53" i="7"/>
  <c r="BM53" i="7"/>
  <c r="BF54" i="7"/>
  <c r="BG54" i="7"/>
  <c r="BH54" i="7"/>
  <c r="BI54" i="7"/>
  <c r="BJ54" i="7"/>
  <c r="BK54" i="7"/>
  <c r="BL54" i="7"/>
  <c r="BM54" i="7"/>
  <c r="BF55" i="7"/>
  <c r="BG55" i="7"/>
  <c r="BH55" i="7"/>
  <c r="BI55" i="7"/>
  <c r="BJ55" i="7"/>
  <c r="BK55" i="7"/>
  <c r="BL55" i="7"/>
  <c r="BM55" i="7"/>
  <c r="BF56" i="7"/>
  <c r="BG56" i="7"/>
  <c r="BH56" i="7"/>
  <c r="BI56" i="7"/>
  <c r="BJ56" i="7"/>
  <c r="BK56" i="7"/>
  <c r="BL56" i="7"/>
  <c r="BM56" i="7"/>
  <c r="BF57" i="7"/>
  <c r="BG57" i="7"/>
  <c r="BH57" i="7"/>
  <c r="BI57" i="7"/>
  <c r="BJ57" i="7"/>
  <c r="BK57" i="7"/>
  <c r="BL57" i="7"/>
  <c r="BM57" i="7"/>
  <c r="BF58" i="7"/>
  <c r="BG58" i="7"/>
  <c r="BH58" i="7"/>
  <c r="BI58" i="7"/>
  <c r="BJ58" i="7"/>
  <c r="BK58" i="7"/>
  <c r="BL58" i="7"/>
  <c r="BM58" i="7"/>
  <c r="BF59" i="7"/>
  <c r="BG59" i="7"/>
  <c r="BH59" i="7"/>
  <c r="BI59" i="7"/>
  <c r="BJ59" i="7"/>
  <c r="BK59" i="7"/>
  <c r="BL59" i="7"/>
  <c r="BM59" i="7"/>
  <c r="BF60" i="7"/>
  <c r="BG60" i="7"/>
  <c r="BH60" i="7"/>
  <c r="BI60" i="7"/>
  <c r="BJ60" i="7"/>
  <c r="BK60" i="7"/>
  <c r="BL60" i="7"/>
  <c r="BM60" i="7"/>
  <c r="BF61" i="7"/>
  <c r="BG61" i="7"/>
  <c r="BH61" i="7"/>
  <c r="BI61" i="7"/>
  <c r="BJ61" i="7"/>
  <c r="BK61" i="7"/>
  <c r="BL61" i="7"/>
  <c r="BM61" i="7"/>
  <c r="BF62" i="7"/>
  <c r="BG62" i="7"/>
  <c r="BH62" i="7"/>
  <c r="BI62" i="7"/>
  <c r="BJ62" i="7"/>
  <c r="BK62" i="7"/>
  <c r="BL62" i="7"/>
  <c r="BM62" i="7"/>
  <c r="BF63" i="7"/>
  <c r="BG63" i="7"/>
  <c r="BH63" i="7"/>
  <c r="BI63" i="7"/>
  <c r="BJ63" i="7"/>
  <c r="BK63" i="7"/>
  <c r="BL63" i="7"/>
  <c r="BM63" i="7"/>
  <c r="BF64" i="7"/>
  <c r="BG64" i="7"/>
  <c r="BH64" i="7"/>
  <c r="BI64" i="7"/>
  <c r="BJ64" i="7"/>
  <c r="BK64" i="7"/>
  <c r="BL64" i="7"/>
  <c r="BM64" i="7"/>
  <c r="BF65" i="7"/>
  <c r="BG65" i="7"/>
  <c r="BH65" i="7"/>
  <c r="BI65" i="7"/>
  <c r="BJ65" i="7"/>
  <c r="BK65" i="7"/>
  <c r="BL65" i="7"/>
  <c r="BM65" i="7"/>
  <c r="BF66" i="7"/>
  <c r="BG66" i="7"/>
  <c r="BH66" i="7"/>
  <c r="BI66" i="7"/>
  <c r="BJ66" i="7"/>
  <c r="BK66" i="7"/>
  <c r="BL66" i="7"/>
  <c r="BM66" i="7"/>
  <c r="BF67" i="7"/>
  <c r="BG67" i="7"/>
  <c r="BH67" i="7"/>
  <c r="BI67" i="7"/>
  <c r="BJ67" i="7"/>
  <c r="BK67" i="7"/>
  <c r="BL67" i="7"/>
  <c r="BM67" i="7"/>
  <c r="BF68" i="7"/>
  <c r="BG68" i="7"/>
  <c r="BH68" i="7"/>
  <c r="BI68" i="7"/>
  <c r="BJ68" i="7"/>
  <c r="BK68" i="7"/>
  <c r="BL68" i="7"/>
  <c r="BM68" i="7"/>
  <c r="BF69" i="7"/>
  <c r="BG69" i="7"/>
  <c r="BH69" i="7"/>
  <c r="BI69" i="7"/>
  <c r="BJ69" i="7"/>
  <c r="BK69" i="7"/>
  <c r="BL69" i="7"/>
  <c r="BM69" i="7"/>
  <c r="BF70" i="7"/>
  <c r="BG70" i="7"/>
  <c r="BH70" i="7"/>
  <c r="BI70" i="7"/>
  <c r="BJ70" i="7"/>
  <c r="BK70" i="7"/>
  <c r="BL70" i="7"/>
  <c r="BM70" i="7"/>
  <c r="BF71" i="7"/>
  <c r="BG71" i="7"/>
  <c r="BH71" i="7"/>
  <c r="BI71" i="7"/>
  <c r="BJ71" i="7"/>
  <c r="BK71" i="7"/>
  <c r="BL71" i="7"/>
  <c r="BM71" i="7"/>
  <c r="BF72" i="7"/>
  <c r="BG72" i="7"/>
  <c r="BH72" i="7"/>
  <c r="BI72" i="7"/>
  <c r="BJ72" i="7"/>
  <c r="BK72" i="7"/>
  <c r="BL72" i="7"/>
  <c r="BM72" i="7"/>
  <c r="BF73" i="7"/>
  <c r="BG73" i="7"/>
  <c r="BH73" i="7"/>
  <c r="BI73" i="7"/>
  <c r="BJ73" i="7"/>
  <c r="BK73" i="7"/>
  <c r="BL73" i="7"/>
  <c r="BM73" i="7"/>
  <c r="BF74" i="7"/>
  <c r="BG74" i="7"/>
  <c r="BH74" i="7"/>
  <c r="BI74" i="7"/>
  <c r="BJ74" i="7"/>
  <c r="BK74" i="7"/>
  <c r="BL74" i="7"/>
  <c r="BM74" i="7"/>
  <c r="BF75" i="7"/>
  <c r="BG75" i="7"/>
  <c r="BH75" i="7"/>
  <c r="BI75" i="7"/>
  <c r="BJ75" i="7"/>
  <c r="BK75" i="7"/>
  <c r="BL75" i="7"/>
  <c r="BM75" i="7"/>
  <c r="BF76" i="7"/>
  <c r="BG76" i="7"/>
  <c r="BH76" i="7"/>
  <c r="BI76" i="7"/>
  <c r="BJ76" i="7"/>
  <c r="BK76" i="7"/>
  <c r="BL76" i="7"/>
  <c r="BM76" i="7"/>
  <c r="BF77" i="7"/>
  <c r="BG77" i="7"/>
  <c r="BH77" i="7"/>
  <c r="BI77" i="7"/>
  <c r="BJ77" i="7"/>
  <c r="BK77" i="7"/>
  <c r="BL77" i="7"/>
  <c r="BM77" i="7"/>
  <c r="BF78" i="7"/>
  <c r="BG78" i="7"/>
  <c r="BH78" i="7"/>
  <c r="BI78" i="7"/>
  <c r="BJ78" i="7"/>
  <c r="BK78" i="7"/>
  <c r="BL78" i="7"/>
  <c r="BM78" i="7"/>
  <c r="BF79" i="7"/>
  <c r="BG79" i="7"/>
  <c r="BH79" i="7"/>
  <c r="BI79" i="7"/>
  <c r="BJ79" i="7"/>
  <c r="BK79" i="7"/>
  <c r="BL79" i="7"/>
  <c r="BM79" i="7"/>
  <c r="BF80" i="7"/>
  <c r="BG80" i="7"/>
  <c r="BH80" i="7"/>
  <c r="BI80" i="7"/>
  <c r="BJ80" i="7"/>
  <c r="BK80" i="7"/>
  <c r="BL80" i="7"/>
  <c r="BM80" i="7"/>
  <c r="BF81" i="7"/>
  <c r="BG81" i="7"/>
  <c r="BH81" i="7"/>
  <c r="BI81" i="7"/>
  <c r="BJ81" i="7"/>
  <c r="BK81" i="7"/>
  <c r="BL81" i="7"/>
  <c r="BM81" i="7"/>
  <c r="BF82" i="7"/>
  <c r="BG82" i="7"/>
  <c r="BH82" i="7"/>
  <c r="BI82" i="7"/>
  <c r="BJ82" i="7"/>
  <c r="BK82" i="7"/>
  <c r="BL82" i="7"/>
  <c r="BM82" i="7"/>
  <c r="BF83" i="7"/>
  <c r="BG83" i="7"/>
  <c r="BH83" i="7"/>
  <c r="BI83" i="7"/>
  <c r="BJ83" i="7"/>
  <c r="BK83" i="7"/>
  <c r="BL83" i="7"/>
  <c r="BM83" i="7"/>
  <c r="BF84" i="7"/>
  <c r="BG84" i="7"/>
  <c r="BH84" i="7"/>
  <c r="BI84" i="7"/>
  <c r="BJ84" i="7"/>
  <c r="BK84" i="7"/>
  <c r="BL84" i="7"/>
  <c r="BM84" i="7"/>
  <c r="BF85" i="7"/>
  <c r="BG85" i="7"/>
  <c r="BH85" i="7"/>
  <c r="BI85" i="7"/>
  <c r="BJ85" i="7"/>
  <c r="BK85" i="7"/>
  <c r="BL85" i="7"/>
  <c r="BM85" i="7"/>
  <c r="BF86" i="7"/>
  <c r="BG86" i="7"/>
  <c r="BH86" i="7"/>
  <c r="BI86" i="7"/>
  <c r="BJ86" i="7"/>
  <c r="BK86" i="7"/>
  <c r="BL86" i="7"/>
  <c r="BM86" i="7"/>
  <c r="BF87" i="7"/>
  <c r="BG87" i="7"/>
  <c r="BH87" i="7"/>
  <c r="BI87" i="7"/>
  <c r="BJ87" i="7"/>
  <c r="BK87" i="7"/>
  <c r="BL87" i="7"/>
  <c r="BM87" i="7"/>
  <c r="BF88" i="7"/>
  <c r="BG88" i="7"/>
  <c r="BH88" i="7"/>
  <c r="BI88" i="7"/>
  <c r="BJ88" i="7"/>
  <c r="BK88" i="7"/>
  <c r="BL88" i="7"/>
  <c r="BM88" i="7"/>
  <c r="BF89" i="7"/>
  <c r="BG89" i="7"/>
  <c r="BH89" i="7"/>
  <c r="BI89" i="7"/>
  <c r="BJ89" i="7"/>
  <c r="BK89" i="7"/>
  <c r="BL89" i="7"/>
  <c r="BM89" i="7"/>
  <c r="BF90" i="7"/>
  <c r="BG90" i="7"/>
  <c r="BH90" i="7"/>
  <c r="BI90" i="7"/>
  <c r="BJ90" i="7"/>
  <c r="BK90" i="7"/>
  <c r="BL90" i="7"/>
  <c r="BM90" i="7"/>
  <c r="BF91" i="7"/>
  <c r="BG91" i="7"/>
  <c r="BH91" i="7"/>
  <c r="BI91" i="7"/>
  <c r="BJ91" i="7"/>
  <c r="BK91" i="7"/>
  <c r="BL91" i="7"/>
  <c r="BM91" i="7"/>
  <c r="BF92" i="7"/>
  <c r="BG92" i="7"/>
  <c r="BH92" i="7"/>
  <c r="BI92" i="7"/>
  <c r="BJ92" i="7"/>
  <c r="BK92" i="7"/>
  <c r="BL92" i="7"/>
  <c r="BM92" i="7"/>
  <c r="BF93" i="7"/>
  <c r="BG93" i="7"/>
  <c r="BH93" i="7"/>
  <c r="BI93" i="7"/>
  <c r="BJ93" i="7"/>
  <c r="BK93" i="7"/>
  <c r="BL93" i="7"/>
  <c r="BM93" i="7"/>
  <c r="BF94" i="7"/>
  <c r="BG94" i="7"/>
  <c r="BH94" i="7"/>
  <c r="BI94" i="7"/>
  <c r="BJ94" i="7"/>
  <c r="BK94" i="7"/>
  <c r="BL94" i="7"/>
  <c r="BM94" i="7"/>
  <c r="BF95" i="7"/>
  <c r="BG95" i="7"/>
  <c r="BH95" i="7"/>
  <c r="BI95" i="7"/>
  <c r="BJ95" i="7"/>
  <c r="BK95" i="7"/>
  <c r="BL95" i="7"/>
  <c r="BM95" i="7"/>
  <c r="BF96" i="7"/>
  <c r="BG96" i="7"/>
  <c r="BH96" i="7"/>
  <c r="BI96" i="7"/>
  <c r="BJ96" i="7"/>
  <c r="BK96" i="7"/>
  <c r="BL96" i="7"/>
  <c r="BM96" i="7"/>
  <c r="BF97" i="7"/>
  <c r="BG97" i="7"/>
  <c r="BH97" i="7"/>
  <c r="BI97" i="7"/>
  <c r="BJ97" i="7"/>
  <c r="BK97" i="7"/>
  <c r="BL97" i="7"/>
  <c r="BM97" i="7"/>
  <c r="BF98" i="7"/>
  <c r="BG98" i="7"/>
  <c r="BH98" i="7"/>
  <c r="BI98" i="7"/>
  <c r="BJ98" i="7"/>
  <c r="BK98" i="7"/>
  <c r="BL98" i="7"/>
  <c r="BM98" i="7"/>
  <c r="BF99" i="7"/>
  <c r="BG99" i="7"/>
  <c r="BH99" i="7"/>
  <c r="BI99" i="7"/>
  <c r="BJ99" i="7"/>
  <c r="BK99" i="7"/>
  <c r="BL99" i="7"/>
  <c r="BM99" i="7"/>
  <c r="BF100" i="7"/>
  <c r="BG100" i="7"/>
  <c r="BH100" i="7"/>
  <c r="BI100" i="7"/>
  <c r="BJ100" i="7"/>
  <c r="BK100" i="7"/>
  <c r="BL100" i="7"/>
  <c r="BM100" i="7"/>
  <c r="BF101" i="7"/>
  <c r="BG101" i="7"/>
  <c r="BH101" i="7"/>
  <c r="BI101" i="7"/>
  <c r="BJ101" i="7"/>
  <c r="BK101" i="7"/>
  <c r="BL101" i="7"/>
  <c r="BM101" i="7"/>
  <c r="BF102" i="7"/>
  <c r="BG102" i="7"/>
  <c r="BH102" i="7"/>
  <c r="BI102" i="7"/>
  <c r="BJ102" i="7"/>
  <c r="BK102" i="7"/>
  <c r="BL102" i="7"/>
  <c r="BM102" i="7"/>
  <c r="BF103" i="7"/>
  <c r="BG103" i="7"/>
  <c r="BH103" i="7"/>
  <c r="BI103" i="7"/>
  <c r="BJ103" i="7"/>
  <c r="BK103" i="7"/>
  <c r="BL103" i="7"/>
  <c r="BM103" i="7"/>
  <c r="BF104" i="7"/>
  <c r="BG104" i="7"/>
  <c r="BH104" i="7"/>
  <c r="BI104" i="7"/>
  <c r="BJ104" i="7"/>
  <c r="BK104" i="7"/>
  <c r="BL104" i="7"/>
  <c r="BM104" i="7"/>
  <c r="BG3" i="7"/>
  <c r="BH3" i="7"/>
  <c r="AZ3" i="7" s="1"/>
  <c r="BI3" i="7"/>
  <c r="BA3" i="7" s="1"/>
  <c r="BJ3" i="7"/>
  <c r="BB3" i="7" s="1"/>
  <c r="BK3" i="7"/>
  <c r="BC3" i="7" s="1"/>
  <c r="BL3" i="7"/>
  <c r="BD3" i="7" s="1"/>
  <c r="BM3" i="7"/>
  <c r="BE3" i="7" s="1"/>
  <c r="BF3" i="7"/>
  <c r="AX3" i="7" s="1"/>
  <c r="AY3" i="7"/>
  <c r="AX4" i="7"/>
  <c r="AZ4" i="7"/>
  <c r="BC4" i="7"/>
  <c r="BD4" i="7"/>
  <c r="AX11" i="7"/>
  <c r="AZ11" i="7"/>
  <c r="BC11" i="7"/>
  <c r="BD11" i="7"/>
  <c r="AX12" i="7"/>
  <c r="AZ12" i="7"/>
  <c r="BC12" i="7"/>
  <c r="BD12" i="7"/>
  <c r="AY18" i="7"/>
  <c r="AZ18" i="7"/>
  <c r="BC18" i="7"/>
  <c r="BD18" i="7"/>
  <c r="AZ19" i="7"/>
  <c r="BC19" i="7"/>
  <c r="BD19" i="7"/>
  <c r="AZ22" i="7"/>
  <c r="BC22" i="7"/>
  <c r="BD22" i="7"/>
  <c r="AZ30" i="7"/>
  <c r="BC30" i="7"/>
  <c r="BD30" i="7"/>
  <c r="R101" i="7"/>
  <c r="R3" i="7"/>
  <c r="R19" i="7"/>
  <c r="R4" i="7"/>
  <c r="R11" i="7"/>
  <c r="R12" i="7"/>
  <c r="R18" i="7"/>
  <c r="R22" i="7"/>
  <c r="R30" i="7"/>
  <c r="R33" i="7"/>
  <c r="R41" i="7"/>
  <c r="R43" i="7"/>
  <c r="R47" i="7"/>
  <c r="R48" i="7"/>
  <c r="R52" i="7"/>
  <c r="R57" i="7"/>
  <c r="R59" i="7"/>
  <c r="R60" i="7"/>
  <c r="R64" i="7"/>
  <c r="R66" i="7"/>
  <c r="R68" i="7"/>
  <c r="R71" i="7"/>
  <c r="R74" i="7"/>
  <c r="R79" i="7"/>
  <c r="R83" i="7"/>
  <c r="R84" i="7"/>
  <c r="R85" i="7"/>
  <c r="R89" i="7"/>
  <c r="R91" i="7"/>
  <c r="R92" i="7"/>
  <c r="R94" i="7"/>
  <c r="R99" i="7"/>
  <c r="R103" i="7"/>
  <c r="F3" i="7" l="1"/>
  <c r="G3" i="7"/>
  <c r="H3" i="7"/>
  <c r="I3" i="7"/>
  <c r="F4" i="7"/>
  <c r="G4" i="7"/>
  <c r="H4" i="7"/>
  <c r="I4" i="7"/>
  <c r="F12" i="7"/>
  <c r="G12" i="7"/>
  <c r="H12" i="7"/>
  <c r="I12" i="7"/>
  <c r="F13" i="7"/>
  <c r="G13" i="7"/>
  <c r="H13" i="7"/>
  <c r="I13" i="7"/>
  <c r="F17" i="7"/>
  <c r="G17" i="7"/>
  <c r="H17" i="7"/>
  <c r="I17" i="7"/>
  <c r="F18" i="7"/>
  <c r="G18" i="7"/>
  <c r="H18" i="7"/>
  <c r="I18" i="7"/>
  <c r="F22" i="7"/>
  <c r="G22" i="7"/>
  <c r="H22" i="7"/>
  <c r="I22" i="7"/>
  <c r="F28" i="7"/>
  <c r="G28" i="7"/>
  <c r="H28" i="7"/>
  <c r="I28" i="7"/>
  <c r="F30" i="7"/>
  <c r="G30" i="7"/>
  <c r="H30" i="7"/>
  <c r="I30" i="7"/>
  <c r="F41" i="7"/>
  <c r="G41" i="7"/>
  <c r="H41" i="7"/>
  <c r="I41" i="7"/>
  <c r="F47" i="7"/>
  <c r="G47" i="7"/>
  <c r="H47" i="7"/>
  <c r="I47" i="7"/>
  <c r="F48" i="7"/>
  <c r="G48" i="7"/>
  <c r="H48" i="7"/>
  <c r="I48" i="7"/>
  <c r="F50" i="7"/>
  <c r="G50" i="7"/>
  <c r="H50" i="7"/>
  <c r="I50" i="7"/>
  <c r="F52" i="7"/>
  <c r="G52" i="7"/>
  <c r="H52" i="7"/>
  <c r="I52" i="7"/>
  <c r="F55" i="7"/>
  <c r="G55" i="7"/>
  <c r="H55" i="7"/>
  <c r="I55" i="7"/>
  <c r="F57" i="7"/>
  <c r="G57" i="7"/>
  <c r="H57" i="7"/>
  <c r="I57" i="7"/>
  <c r="F59" i="7"/>
  <c r="G59" i="7"/>
  <c r="H59" i="7"/>
  <c r="I59" i="7"/>
  <c r="F60" i="7"/>
  <c r="G60" i="7"/>
  <c r="H60" i="7"/>
  <c r="I60" i="7"/>
  <c r="F64" i="7"/>
  <c r="G64" i="7"/>
  <c r="H64" i="7"/>
  <c r="I64" i="7"/>
  <c r="F66" i="7"/>
  <c r="G66" i="7"/>
  <c r="H66" i="7"/>
  <c r="I66" i="7"/>
  <c r="F71" i="7"/>
  <c r="G71" i="7"/>
  <c r="H71" i="7"/>
  <c r="I71" i="7"/>
  <c r="F74" i="7"/>
  <c r="G74" i="7"/>
  <c r="H74" i="7"/>
  <c r="I74" i="7"/>
  <c r="F82" i="7"/>
  <c r="G82" i="7"/>
  <c r="H82" i="7"/>
  <c r="I82" i="7"/>
  <c r="F83" i="7"/>
  <c r="G83" i="7"/>
  <c r="H83" i="7"/>
  <c r="I83" i="7"/>
  <c r="F84" i="7"/>
  <c r="G84" i="7"/>
  <c r="H84" i="7"/>
  <c r="I84" i="7"/>
  <c r="F85" i="7"/>
  <c r="G85" i="7"/>
  <c r="H85" i="7"/>
  <c r="I85" i="7"/>
  <c r="F89" i="7"/>
  <c r="G89" i="7"/>
  <c r="H89" i="7"/>
  <c r="I89" i="7"/>
  <c r="F91" i="7"/>
  <c r="G91" i="7"/>
  <c r="H91" i="7"/>
  <c r="I91" i="7"/>
  <c r="F94" i="7"/>
  <c r="G94" i="7"/>
  <c r="H94" i="7"/>
  <c r="I94" i="7"/>
  <c r="F99" i="7"/>
  <c r="G99" i="7"/>
  <c r="H99" i="7"/>
  <c r="I99" i="7"/>
  <c r="F100" i="7"/>
  <c r="G100" i="7"/>
  <c r="H100" i="7"/>
  <c r="I100" i="7"/>
  <c r="F101" i="7"/>
  <c r="G101" i="7"/>
  <c r="H101" i="7"/>
  <c r="I101" i="7"/>
  <c r="F102" i="7"/>
  <c r="G102" i="7"/>
  <c r="H102" i="7"/>
  <c r="I102" i="7"/>
  <c r="F103" i="7"/>
  <c r="G103" i="7"/>
  <c r="H103" i="7"/>
  <c r="I103" i="7"/>
  <c r="D3" i="7"/>
  <c r="E3" i="7"/>
  <c r="D4" i="7"/>
  <c r="E4" i="7"/>
  <c r="D12" i="7"/>
  <c r="E12" i="7"/>
  <c r="D13" i="7"/>
  <c r="E13" i="7"/>
  <c r="D17" i="7"/>
  <c r="E17" i="7"/>
  <c r="D18" i="7"/>
  <c r="E18" i="7"/>
  <c r="D22" i="7"/>
  <c r="E22" i="7"/>
  <c r="D28" i="7"/>
  <c r="E28" i="7"/>
  <c r="D30" i="7"/>
  <c r="E30" i="7"/>
  <c r="D41" i="7"/>
  <c r="E41" i="7"/>
  <c r="D47" i="7"/>
  <c r="E47" i="7"/>
  <c r="D48" i="7"/>
  <c r="E48" i="7"/>
  <c r="D50" i="7"/>
  <c r="E50" i="7"/>
  <c r="D52" i="7"/>
  <c r="E52" i="7"/>
  <c r="D55" i="7"/>
  <c r="E55" i="7"/>
  <c r="D57" i="7"/>
  <c r="E57" i="7"/>
  <c r="D59" i="7"/>
  <c r="E59" i="7"/>
  <c r="D60" i="7"/>
  <c r="E60" i="7"/>
  <c r="D64" i="7"/>
  <c r="E64" i="7"/>
  <c r="D66" i="7"/>
  <c r="E66" i="7"/>
  <c r="D71" i="7"/>
  <c r="E71" i="7"/>
  <c r="D74" i="7"/>
  <c r="E74" i="7"/>
  <c r="D82" i="7"/>
  <c r="E82" i="7"/>
  <c r="D83" i="7"/>
  <c r="E83" i="7"/>
  <c r="D84" i="7"/>
  <c r="E84" i="7"/>
  <c r="D85" i="7"/>
  <c r="E85" i="7"/>
  <c r="D89" i="7"/>
  <c r="E89" i="7"/>
  <c r="D91" i="7"/>
  <c r="E91" i="7"/>
  <c r="D94" i="7"/>
  <c r="E94" i="7"/>
  <c r="D99" i="7"/>
  <c r="E99" i="7"/>
  <c r="D100" i="7"/>
  <c r="E100" i="7"/>
  <c r="D101" i="7"/>
  <c r="E101" i="7"/>
  <c r="D102" i="7"/>
  <c r="E102" i="7"/>
  <c r="D103" i="7"/>
  <c r="E103" i="7"/>
  <c r="C3" i="7"/>
  <c r="C4" i="7"/>
  <c r="C12" i="7"/>
  <c r="C13" i="7"/>
  <c r="C17" i="7"/>
  <c r="C18" i="7"/>
  <c r="C22" i="7"/>
  <c r="C28" i="7"/>
  <c r="C30" i="7"/>
  <c r="C41" i="7"/>
  <c r="C47" i="7"/>
  <c r="C48" i="7"/>
  <c r="C50" i="7"/>
  <c r="C52" i="7"/>
  <c r="C55" i="7"/>
  <c r="C57" i="7"/>
  <c r="C59" i="7"/>
  <c r="C60" i="7"/>
  <c r="C64" i="7"/>
  <c r="C66" i="7"/>
  <c r="C71" i="7"/>
  <c r="C74" i="7"/>
  <c r="C82" i="7"/>
  <c r="C83" i="7"/>
  <c r="C84" i="7"/>
  <c r="C85" i="7"/>
  <c r="C89" i="7"/>
  <c r="C91" i="7"/>
  <c r="C94" i="7"/>
  <c r="C99" i="7"/>
  <c r="C100" i="7"/>
  <c r="C101" i="7"/>
  <c r="C102" i="7"/>
  <c r="C103" i="7"/>
  <c r="B4" i="7"/>
  <c r="B12" i="7"/>
  <c r="B13" i="7"/>
  <c r="B17" i="7"/>
  <c r="B18" i="7"/>
  <c r="B22" i="7"/>
  <c r="B28" i="7"/>
  <c r="B30" i="7"/>
  <c r="B41" i="7"/>
  <c r="B47" i="7"/>
  <c r="B48" i="7"/>
  <c r="B50" i="7"/>
  <c r="B52" i="7"/>
  <c r="B55" i="7"/>
  <c r="B57" i="7"/>
  <c r="B59" i="7"/>
  <c r="B60" i="7"/>
  <c r="B64" i="7"/>
  <c r="B66" i="7"/>
  <c r="B71" i="7"/>
  <c r="B74" i="7"/>
  <c r="B82" i="7"/>
  <c r="B83" i="7"/>
  <c r="B84" i="7"/>
  <c r="B85" i="7"/>
  <c r="B89" i="7"/>
  <c r="B91" i="7"/>
  <c r="B94" i="7"/>
  <c r="B99" i="7"/>
  <c r="B100" i="7"/>
  <c r="B101" i="7"/>
  <c r="B102" i="7"/>
  <c r="B103" i="7"/>
  <c r="B3" i="7"/>
  <c r="S3" i="7" l="1"/>
  <c r="S4" i="7"/>
  <c r="S11" i="7"/>
  <c r="S12" i="7"/>
  <c r="S18" i="7"/>
  <c r="S19" i="7"/>
  <c r="S22" i="7"/>
  <c r="S30" i="7"/>
  <c r="S33" i="7"/>
  <c r="S41" i="7"/>
  <c r="S43" i="7"/>
  <c r="S47" i="7"/>
  <c r="S48" i="7"/>
  <c r="S52" i="7"/>
  <c r="S57" i="7"/>
  <c r="S59" i="7"/>
  <c r="S60" i="7"/>
  <c r="S64" i="7"/>
  <c r="S66" i="7"/>
  <c r="S68" i="7"/>
  <c r="S71" i="7"/>
  <c r="S74" i="7"/>
  <c r="S79" i="7"/>
  <c r="S83" i="7"/>
  <c r="S84" i="7"/>
  <c r="S85" i="7"/>
  <c r="S89" i="7"/>
  <c r="S91" i="7"/>
  <c r="S92" i="7"/>
  <c r="S94" i="7"/>
  <c r="S99" i="7"/>
  <c r="S101" i="7"/>
  <c r="S103" i="7"/>
  <c r="T3" i="7"/>
  <c r="T4" i="7"/>
  <c r="T11" i="7"/>
  <c r="T12" i="7"/>
  <c r="T18" i="7"/>
  <c r="T19" i="7"/>
  <c r="T22" i="7"/>
  <c r="T30" i="7"/>
  <c r="T33" i="7"/>
  <c r="T41" i="7"/>
  <c r="T43" i="7"/>
  <c r="T47" i="7"/>
  <c r="T48" i="7"/>
  <c r="T52" i="7"/>
  <c r="T57" i="7"/>
  <c r="T59" i="7"/>
  <c r="T60" i="7"/>
  <c r="T64" i="7"/>
  <c r="T66" i="7"/>
  <c r="T68" i="7"/>
  <c r="T71" i="7"/>
  <c r="T74" i="7"/>
  <c r="T79" i="7"/>
  <c r="T83" i="7"/>
  <c r="T84" i="7"/>
  <c r="T85" i="7"/>
  <c r="T89" i="7"/>
  <c r="T91" i="7"/>
  <c r="T92" i="7"/>
  <c r="T94" i="7"/>
  <c r="T99" i="7"/>
  <c r="T101" i="7"/>
  <c r="T103" i="7"/>
  <c r="U3" i="7"/>
  <c r="U4" i="7"/>
  <c r="U11" i="7"/>
  <c r="U12" i="7"/>
  <c r="U18" i="7"/>
  <c r="U19" i="7"/>
  <c r="U22" i="7"/>
  <c r="U30" i="7"/>
  <c r="U33" i="7"/>
  <c r="U41" i="7"/>
  <c r="U43" i="7"/>
  <c r="U47" i="7"/>
  <c r="U48" i="7"/>
  <c r="U52" i="7"/>
  <c r="U57" i="7"/>
  <c r="U59" i="7"/>
  <c r="U60" i="7"/>
  <c r="U64" i="7"/>
  <c r="U66" i="7"/>
  <c r="U68" i="7"/>
  <c r="U71" i="7"/>
  <c r="U74" i="7"/>
  <c r="U79" i="7"/>
  <c r="U83" i="7"/>
  <c r="U84" i="7"/>
  <c r="U85" i="7"/>
  <c r="U89" i="7"/>
  <c r="U91" i="7"/>
  <c r="U92" i="7"/>
  <c r="U94" i="7"/>
  <c r="U99" i="7"/>
  <c r="U101" i="7"/>
  <c r="U103" i="7"/>
  <c r="D207" i="10" l="1"/>
  <c r="BE99" i="7"/>
  <c r="BD99" i="7"/>
  <c r="BC99" i="7"/>
  <c r="BB99" i="7"/>
  <c r="BA99" i="7"/>
  <c r="AZ99" i="7"/>
  <c r="AY99" i="7"/>
  <c r="AX99" i="7"/>
  <c r="BE94" i="7"/>
  <c r="BD94" i="7"/>
  <c r="BC94" i="7"/>
  <c r="BB94" i="7"/>
  <c r="BA94" i="7"/>
  <c r="AZ94" i="7"/>
  <c r="AY94" i="7"/>
  <c r="AX94" i="7"/>
  <c r="BE92" i="7"/>
  <c r="BD92" i="7"/>
  <c r="BC92" i="7"/>
  <c r="BB92" i="7"/>
  <c r="BA92" i="7"/>
  <c r="AZ92" i="7"/>
  <c r="AY92" i="7"/>
  <c r="AX92" i="7"/>
  <c r="BE91" i="7"/>
  <c r="BD91" i="7"/>
  <c r="BC91" i="7"/>
  <c r="BB91" i="7"/>
  <c r="BA91" i="7"/>
  <c r="AZ91" i="7"/>
  <c r="AY91" i="7"/>
  <c r="AX91" i="7"/>
  <c r="BE89" i="7"/>
  <c r="BD89" i="7"/>
  <c r="BC89" i="7"/>
  <c r="BB89" i="7"/>
  <c r="BA89" i="7"/>
  <c r="AZ89" i="7"/>
  <c r="AY89" i="7"/>
  <c r="AX89" i="7"/>
  <c r="BE85" i="7"/>
  <c r="BD85" i="7"/>
  <c r="BC85" i="7"/>
  <c r="BB85" i="7"/>
  <c r="BA85" i="7"/>
  <c r="AZ85" i="7"/>
  <c r="AY85" i="7"/>
  <c r="AX85" i="7"/>
  <c r="BE84" i="7"/>
  <c r="BD84" i="7"/>
  <c r="BC84" i="7"/>
  <c r="BB84" i="7"/>
  <c r="BA84" i="7"/>
  <c r="AZ84" i="7"/>
  <c r="AY84" i="7"/>
  <c r="AX84" i="7"/>
  <c r="BE83" i="7"/>
  <c r="BD83" i="7"/>
  <c r="BC83" i="7"/>
  <c r="BB83" i="7"/>
  <c r="BA83" i="7"/>
  <c r="AZ83" i="7"/>
  <c r="AY83" i="7"/>
  <c r="AX83" i="7"/>
  <c r="BE79" i="7"/>
  <c r="BD79" i="7"/>
  <c r="BC79" i="7"/>
  <c r="BB79" i="7"/>
  <c r="BA79" i="7"/>
  <c r="AZ79" i="7"/>
  <c r="AY79" i="7"/>
  <c r="AX79" i="7"/>
  <c r="BE74" i="7"/>
  <c r="BD74" i="7"/>
  <c r="BC74" i="7"/>
  <c r="BB74" i="7"/>
  <c r="BA74" i="7"/>
  <c r="AZ74" i="7"/>
  <c r="AY74" i="7"/>
  <c r="AX74" i="7"/>
  <c r="BE71" i="7"/>
  <c r="BD71" i="7"/>
  <c r="BC71" i="7"/>
  <c r="BB71" i="7"/>
  <c r="BA71" i="7"/>
  <c r="AZ71" i="7"/>
  <c r="AY71" i="7"/>
  <c r="AX71" i="7"/>
  <c r="BE68" i="7"/>
  <c r="BD68" i="7"/>
  <c r="BC68" i="7"/>
  <c r="BB68" i="7"/>
  <c r="BA68" i="7"/>
  <c r="AZ68" i="7"/>
  <c r="AY68" i="7"/>
  <c r="AX68" i="7"/>
  <c r="BE66" i="7"/>
  <c r="BD66" i="7"/>
  <c r="BC66" i="7"/>
  <c r="BB66" i="7"/>
  <c r="BA66" i="7"/>
  <c r="AZ66" i="7"/>
  <c r="AY66" i="7"/>
  <c r="AX66" i="7"/>
  <c r="BE64" i="7"/>
  <c r="BD64" i="7"/>
  <c r="BC64" i="7"/>
  <c r="BB64" i="7"/>
  <c r="BA64" i="7"/>
  <c r="AZ64" i="7"/>
  <c r="AY64" i="7"/>
  <c r="AX64" i="7"/>
  <c r="BE60" i="7"/>
  <c r="BD60" i="7"/>
  <c r="BC60" i="7"/>
  <c r="BB60" i="7"/>
  <c r="BA60" i="7"/>
  <c r="AZ60" i="7"/>
  <c r="AY60" i="7"/>
  <c r="AX60" i="7"/>
  <c r="BE59" i="7"/>
  <c r="BD59" i="7"/>
  <c r="BC59" i="7"/>
  <c r="BB59" i="7"/>
  <c r="BA59" i="7"/>
  <c r="AZ59" i="7"/>
  <c r="AY59" i="7"/>
  <c r="AX59" i="7"/>
  <c r="BE57" i="7"/>
  <c r="BD57" i="7"/>
  <c r="BC57" i="7"/>
  <c r="BB57" i="7"/>
  <c r="BA57" i="7"/>
  <c r="AZ57" i="7"/>
  <c r="AY57" i="7"/>
  <c r="AX57" i="7"/>
  <c r="BE52" i="7"/>
  <c r="BD52" i="7"/>
  <c r="BC52" i="7"/>
  <c r="BB52" i="7"/>
  <c r="BA52" i="7"/>
  <c r="AZ52" i="7"/>
  <c r="AY52" i="7"/>
  <c r="AX52" i="7"/>
  <c r="BE48" i="7"/>
  <c r="BD48" i="7"/>
  <c r="BC48" i="7"/>
  <c r="BB48" i="7"/>
  <c r="BA48" i="7"/>
  <c r="AZ48" i="7"/>
  <c r="AY48" i="7"/>
  <c r="AX48" i="7"/>
  <c r="BE47" i="7"/>
  <c r="BD47" i="7"/>
  <c r="BC47" i="7"/>
  <c r="BB47" i="7"/>
  <c r="BA47" i="7"/>
  <c r="AZ47" i="7"/>
  <c r="AY47" i="7"/>
  <c r="AX47" i="7"/>
  <c r="BE43" i="7"/>
  <c r="BD43" i="7"/>
  <c r="BC43" i="7"/>
  <c r="BB43" i="7"/>
  <c r="BA43" i="7"/>
  <c r="AZ43" i="7"/>
  <c r="AY43" i="7"/>
  <c r="AX43" i="7"/>
  <c r="BE41" i="7"/>
  <c r="BD41" i="7"/>
  <c r="BC41" i="7"/>
  <c r="BB41" i="7"/>
  <c r="BA41" i="7"/>
  <c r="AZ41" i="7"/>
  <c r="AY41" i="7"/>
  <c r="AX41" i="7"/>
  <c r="BE33" i="7"/>
  <c r="BD33" i="7"/>
  <c r="BC33" i="7"/>
  <c r="BB33" i="7"/>
  <c r="BA33" i="7"/>
  <c r="AZ33" i="7"/>
  <c r="AY33" i="7"/>
  <c r="AX33" i="7"/>
  <c r="D195" i="10" l="1"/>
  <c r="D196" i="10" s="1"/>
  <c r="D187" i="10"/>
  <c r="V3" i="7" l="1"/>
  <c r="W3" i="7"/>
  <c r="X3" i="7"/>
  <c r="Y3" i="7"/>
  <c r="V4" i="7"/>
  <c r="W4" i="7"/>
  <c r="X4" i="7"/>
  <c r="Y4" i="7"/>
  <c r="V11" i="7"/>
  <c r="W11" i="7"/>
  <c r="X11" i="7"/>
  <c r="Y11" i="7"/>
  <c r="V12" i="7"/>
  <c r="W12" i="7"/>
  <c r="X12" i="7"/>
  <c r="Y12" i="7"/>
  <c r="V18" i="7"/>
  <c r="W18" i="7"/>
  <c r="X18" i="7"/>
  <c r="Y18" i="7"/>
  <c r="V19" i="7"/>
  <c r="W19" i="7"/>
  <c r="X19" i="7"/>
  <c r="Y19" i="7"/>
  <c r="V22" i="7"/>
  <c r="W22" i="7"/>
  <c r="X22" i="7"/>
  <c r="Y22" i="7"/>
  <c r="V30" i="7"/>
  <c r="W30" i="7"/>
  <c r="X30" i="7"/>
  <c r="Y30" i="7"/>
  <c r="V33" i="7"/>
  <c r="W33" i="7"/>
  <c r="X33" i="7"/>
  <c r="Y33" i="7"/>
  <c r="V41" i="7"/>
  <c r="W41" i="7"/>
  <c r="X41" i="7"/>
  <c r="Y41" i="7"/>
  <c r="V43" i="7"/>
  <c r="W43" i="7"/>
  <c r="X43" i="7"/>
  <c r="Y43" i="7"/>
  <c r="V47" i="7"/>
  <c r="W47" i="7"/>
  <c r="X47" i="7"/>
  <c r="Y47" i="7"/>
  <c r="V48" i="7"/>
  <c r="W48" i="7"/>
  <c r="X48" i="7"/>
  <c r="Y48" i="7"/>
  <c r="V52" i="7"/>
  <c r="W52" i="7"/>
  <c r="X52" i="7"/>
  <c r="Y52" i="7"/>
  <c r="V57" i="7"/>
  <c r="W57" i="7"/>
  <c r="X57" i="7"/>
  <c r="Y57" i="7"/>
  <c r="V59" i="7"/>
  <c r="W59" i="7"/>
  <c r="X59" i="7"/>
  <c r="Y59" i="7"/>
  <c r="V60" i="7"/>
  <c r="W60" i="7"/>
  <c r="X60" i="7"/>
  <c r="V64" i="7"/>
  <c r="W64" i="7"/>
  <c r="X64" i="7"/>
  <c r="Y64" i="7"/>
  <c r="V66" i="7"/>
  <c r="W66" i="7"/>
  <c r="X66" i="7"/>
  <c r="Y66" i="7"/>
  <c r="V68" i="7"/>
  <c r="W68" i="7"/>
  <c r="X68" i="7"/>
  <c r="Y68" i="7"/>
  <c r="V71" i="7"/>
  <c r="W71" i="7"/>
  <c r="X71" i="7"/>
  <c r="Y71" i="7"/>
  <c r="V74" i="7"/>
  <c r="W74" i="7"/>
  <c r="X74" i="7"/>
  <c r="Y74" i="7"/>
  <c r="V79" i="7"/>
  <c r="W79" i="7"/>
  <c r="X79" i="7"/>
  <c r="Y79" i="7"/>
  <c r="V83" i="7"/>
  <c r="W83" i="7"/>
  <c r="X83" i="7"/>
  <c r="Y83" i="7"/>
  <c r="V84" i="7"/>
  <c r="W84" i="7"/>
  <c r="X84" i="7"/>
  <c r="Y84" i="7"/>
  <c r="V85" i="7"/>
  <c r="W85" i="7"/>
  <c r="X85" i="7"/>
  <c r="Y85" i="7"/>
  <c r="V89" i="7"/>
  <c r="W89" i="7"/>
  <c r="X89" i="7"/>
  <c r="Y89" i="7"/>
  <c r="V91" i="7"/>
  <c r="W91" i="7"/>
  <c r="X91" i="7"/>
  <c r="Y91" i="7"/>
  <c r="V92" i="7"/>
  <c r="W92" i="7"/>
  <c r="X92" i="7"/>
  <c r="Y92" i="7"/>
  <c r="V94" i="7"/>
  <c r="W94" i="7"/>
  <c r="X94" i="7"/>
  <c r="Y94" i="7"/>
  <c r="V99" i="7"/>
  <c r="W99" i="7"/>
  <c r="X99" i="7"/>
  <c r="Y99" i="7"/>
  <c r="V101" i="7"/>
  <c r="W101" i="7"/>
  <c r="X101" i="7"/>
  <c r="Y101" i="7"/>
  <c r="V103" i="7"/>
  <c r="W103" i="7"/>
  <c r="X103" i="7"/>
  <c r="Y103" i="7"/>
  <c r="D168" i="10" l="1"/>
  <c r="D169" i="10"/>
  <c r="D170" i="10"/>
  <c r="D171" i="10"/>
  <c r="D105" i="10" l="1"/>
  <c r="D93" i="10"/>
  <c r="D68" i="10"/>
  <c r="D56" i="10"/>
  <c r="D30" i="10"/>
  <c r="D18" i="10"/>
  <c r="D99" i="10" l="1"/>
  <c r="D74" i="10"/>
  <c r="D62" i="10"/>
  <c r="D36" i="10"/>
  <c r="D24" i="10"/>
  <c r="C109" i="10"/>
  <c r="D111" i="10" s="1"/>
  <c r="C97" i="10"/>
  <c r="C72" i="10"/>
  <c r="C60" i="10"/>
  <c r="C34" i="10"/>
  <c r="C22" i="10"/>
  <c r="D39" i="10" l="1"/>
  <c r="D40" i="10"/>
  <c r="D41" i="10"/>
  <c r="D42" i="10"/>
  <c r="D43" i="10"/>
  <c r="D44" i="10"/>
  <c r="D45" i="10"/>
  <c r="D188" i="10"/>
  <c r="D174" i="10"/>
  <c r="D173" i="10"/>
  <c r="D172" i="10"/>
  <c r="D167" i="10"/>
  <c r="D166" i="10"/>
  <c r="D121" i="10"/>
  <c r="D120" i="10"/>
  <c r="D119" i="10"/>
  <c r="D118" i="10"/>
  <c r="D117" i="10"/>
  <c r="D116" i="10"/>
  <c r="D115" i="10"/>
  <c r="D114" i="10"/>
  <c r="D83" i="10"/>
  <c r="D82" i="10"/>
  <c r="D81" i="10"/>
  <c r="D80" i="10"/>
  <c r="D79" i="10"/>
  <c r="D78" i="10"/>
  <c r="D77" i="10"/>
  <c r="D46" i="10"/>
  <c r="D176" i="10" l="1"/>
  <c r="D181" i="10" s="1"/>
  <c r="D87" i="10"/>
  <c r="D199" i="10" l="1"/>
  <c r="D178" i="10"/>
  <c r="D179" i="10" s="1"/>
  <c r="D50" i="10"/>
  <c r="D125" i="10"/>
  <c r="D210" i="10" l="1"/>
</calcChain>
</file>

<file path=xl/sharedStrings.xml><?xml version="1.0" encoding="utf-8"?>
<sst xmlns="http://schemas.openxmlformats.org/spreadsheetml/2006/main" count="580" uniqueCount="286">
  <si>
    <t>Age</t>
  </si>
  <si>
    <t>Areaname</t>
  </si>
  <si>
    <t>County ________________________________________________________________</t>
  </si>
  <si>
    <t>Unemployment</t>
  </si>
  <si>
    <t>Social Security</t>
  </si>
  <si>
    <t>Pension</t>
  </si>
  <si>
    <t>Once</t>
  </si>
  <si>
    <t>Weekly</t>
  </si>
  <si>
    <t>Semi-Monthly</t>
  </si>
  <si>
    <t>Monthly</t>
  </si>
  <si>
    <t>Quarterly</t>
  </si>
  <si>
    <t>Other</t>
  </si>
  <si>
    <t>Disability</t>
  </si>
  <si>
    <t>VA Benefits</t>
  </si>
  <si>
    <t>Frequency</t>
  </si>
  <si>
    <t>Income Type</t>
  </si>
  <si>
    <t>AMI Limits</t>
  </si>
  <si>
    <t>Other Income Categories</t>
  </si>
  <si>
    <t>-</t>
  </si>
  <si>
    <t>Amount</t>
  </si>
  <si>
    <t>Child Support</t>
  </si>
  <si>
    <t>Bi-Weekly</t>
  </si>
  <si>
    <t>AMI% Limit__________________________________________________________________</t>
  </si>
  <si>
    <t>Number of Family Members living in Household __________________________________</t>
  </si>
  <si>
    <t>County Income Limits ___________________________________________________________</t>
  </si>
  <si>
    <t>Annualized Amount</t>
  </si>
  <si>
    <r>
      <t xml:space="preserve">Borrower                                              </t>
    </r>
    <r>
      <rPr>
        <b/>
        <sz val="12"/>
        <color theme="1"/>
        <rFont val="Calibri"/>
        <family val="2"/>
        <scheme val="minor"/>
      </rPr>
      <t>Name:</t>
    </r>
  </si>
  <si>
    <t>Annual</t>
  </si>
  <si>
    <t>Number in Household - HOME</t>
  </si>
  <si>
    <t>Number in Household - SF</t>
  </si>
  <si>
    <t>Targeted</t>
  </si>
  <si>
    <t>Non-Targeted</t>
  </si>
  <si>
    <t>Randolph</t>
  </si>
  <si>
    <t>Richland</t>
  </si>
  <si>
    <t>Scott</t>
  </si>
  <si>
    <t>Shelby</t>
  </si>
  <si>
    <t>Stephenson</t>
  </si>
  <si>
    <t>Wabash</t>
  </si>
  <si>
    <t>Washington</t>
  </si>
  <si>
    <t>Whiteside</t>
  </si>
  <si>
    <t>Williamson</t>
  </si>
  <si>
    <t>Montgomery</t>
  </si>
  <si>
    <t>Menard</t>
  </si>
  <si>
    <t>Sangamon</t>
  </si>
  <si>
    <t>McLean</t>
  </si>
  <si>
    <t>McDonough</t>
  </si>
  <si>
    <t>Marshall</t>
  </si>
  <si>
    <t>Peoria</t>
  </si>
  <si>
    <t>Stark</t>
  </si>
  <si>
    <t>Tazewell</t>
  </si>
  <si>
    <t>Woodford</t>
  </si>
  <si>
    <t>Macoupin</t>
  </si>
  <si>
    <t>Macon</t>
  </si>
  <si>
    <t>Logan</t>
  </si>
  <si>
    <t>Livingston</t>
  </si>
  <si>
    <t>Lee</t>
  </si>
  <si>
    <t>Kendall</t>
  </si>
  <si>
    <t>Kankakee</t>
  </si>
  <si>
    <t>Jo Daviess</t>
  </si>
  <si>
    <t>Jasper</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</si>
  <si>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</si>
  <si>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</si>
  <si>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</si>
  <si>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</si>
  <si>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</si>
  <si>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</si>
  <si>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</si>
  <si>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</si>
  <si>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</si>
  <si>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</si>
  <si>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</si>
  <si>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</si>
  <si>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</si>
  <si>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</si>
  <si>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</si>
  <si>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</si>
  <si>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</si>
  <si>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</si>
  <si>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</si>
  <si>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 Witt</t>
  </si>
  <si>
    <t>Douglas</t>
  </si>
  <si>
    <t>Edgar</t>
  </si>
  <si>
    <t>Edwards</t>
  </si>
  <si>
    <t>Effingham</t>
  </si>
  <si>
    <t>Fayette</t>
  </si>
  <si>
    <t>Ford</t>
  </si>
  <si>
    <t>Franklin</t>
  </si>
  <si>
    <t>Fulton</t>
  </si>
  <si>
    <t>Gallatin</t>
  </si>
  <si>
    <t>Greene</t>
  </si>
  <si>
    <t>Grundy</t>
  </si>
  <si>
    <t>Hamilton</t>
  </si>
  <si>
    <t>Hancock</t>
  </si>
  <si>
    <t>Hardin</t>
  </si>
  <si>
    <t>Henderson</t>
  </si>
  <si>
    <t>Henry</t>
  </si>
  <si>
    <t>Iroquois</t>
  </si>
  <si>
    <t>Jackson</t>
  </si>
  <si>
    <t>Jefferson</t>
  </si>
  <si>
    <t>Jersey</t>
  </si>
  <si>
    <t>Johnson</t>
  </si>
  <si>
    <t>Kane</t>
  </si>
  <si>
    <t>Knox</t>
  </si>
  <si>
    <t>Lake</t>
  </si>
  <si>
    <t>La Salle</t>
  </si>
  <si>
    <t>Lawrence</t>
  </si>
  <si>
    <t>McHenry</t>
  </si>
  <si>
    <t>Madison</t>
  </si>
  <si>
    <t>Marion</t>
  </si>
  <si>
    <t>Mason</t>
  </si>
  <si>
    <t>Massac</t>
  </si>
  <si>
    <t>Mercer</t>
  </si>
  <si>
    <t>Monroe</t>
  </si>
  <si>
    <t>Morgan</t>
  </si>
  <si>
    <t>Moultrie</t>
  </si>
  <si>
    <t>Ogle</t>
  </si>
  <si>
    <t>Perry</t>
  </si>
  <si>
    <t>Piatt</t>
  </si>
  <si>
    <t>Pike</t>
  </si>
  <si>
    <t>Pope</t>
  </si>
  <si>
    <t>Pulaski</t>
  </si>
  <si>
    <t>Putnam</t>
  </si>
  <si>
    <t>Rock Island</t>
  </si>
  <si>
    <t>St. Clair</t>
  </si>
  <si>
    <t>Saline</t>
  </si>
  <si>
    <t>Schuyler</t>
  </si>
  <si>
    <t>Union</t>
  </si>
  <si>
    <t>Vermilion</t>
  </si>
  <si>
    <t>Warren</t>
  </si>
  <si>
    <t>Wayne</t>
  </si>
  <si>
    <t>White</t>
  </si>
  <si>
    <t>Will</t>
  </si>
  <si>
    <t>Winnebago</t>
  </si>
  <si>
    <t>Above80%AMI</t>
  </si>
  <si>
    <t>Below80%AMI</t>
  </si>
  <si>
    <t>Start Date__________________________________________________________</t>
  </si>
  <si>
    <t>Pay Date ___________________________________________________________</t>
  </si>
  <si>
    <t>Projected Annual Income ____________________________________________</t>
  </si>
  <si>
    <t>Projected Annual OT/Bonus/Commision/ect _____________________________</t>
  </si>
  <si>
    <t>Total Calculated Other Income (Borrower) ______________________________________________</t>
  </si>
  <si>
    <t>Total Calculated Annual Income (Borrower)_______________________________________________</t>
  </si>
  <si>
    <t>Total Calculated Other Income (Co-Borrower)______________________________________________</t>
  </si>
  <si>
    <t>Total Calculated Annual Income (Co-Borrower)_______________________________________________</t>
  </si>
  <si>
    <t>Total Calculated Other Income (Other Income)______________________________________________</t>
  </si>
  <si>
    <t>Total Calculated Annual Income (Other Income)_______________________________________________</t>
  </si>
  <si>
    <t>Total Annualized Household Income____________________________________</t>
  </si>
  <si>
    <t xml:space="preserve">        Total Calculated Monthly Income (Borrower)_______________________________________________</t>
  </si>
  <si>
    <t xml:space="preserve">        Total Calculated Monthly Income (Co-Borrower)_______________________________________________</t>
  </si>
  <si>
    <t xml:space="preserve">        Total Calculated Monthly Income (Other Income)_______________________________________________</t>
  </si>
  <si>
    <r>
      <t xml:space="preserve">Borrower (Additional Income)           </t>
    </r>
    <r>
      <rPr>
        <b/>
        <sz val="12"/>
        <color theme="1"/>
        <rFont val="Calibri"/>
        <family val="2"/>
        <scheme val="minor"/>
      </rPr>
      <t>Name:</t>
    </r>
  </si>
  <si>
    <t>*Note:  Attach Source Documents used for the Review.  Maintain a copy in the Borrower's file.</t>
  </si>
  <si>
    <t>Asset Type</t>
  </si>
  <si>
    <t>Mortgagor</t>
  </si>
  <si>
    <t>Checking</t>
  </si>
  <si>
    <t>Borrower</t>
  </si>
  <si>
    <t>Savings</t>
  </si>
  <si>
    <t>Co-Borrower</t>
  </si>
  <si>
    <t>Unearned Income of Minor</t>
  </si>
  <si>
    <t>Other Individual</t>
  </si>
  <si>
    <t>Total Calculated Assets</t>
  </si>
  <si>
    <t>Less Funds used for Closing</t>
  </si>
  <si>
    <t>Net Assets</t>
  </si>
  <si>
    <t>_______________</t>
  </si>
  <si>
    <t>Actual Income from Assets</t>
  </si>
  <si>
    <t>Greater of Actual Income and Dollar-value</t>
  </si>
  <si>
    <t>Self Employment</t>
  </si>
  <si>
    <t>Mths Worked</t>
  </si>
  <si>
    <t>Current YTD</t>
  </si>
  <si>
    <t>Past Year</t>
  </si>
  <si>
    <t>Two Years Prior</t>
  </si>
  <si>
    <t>Average Self-Employed Income:</t>
  </si>
  <si>
    <t>Annualized Self-Employed Income:</t>
  </si>
  <si>
    <t>Self Employed Type</t>
  </si>
  <si>
    <t>Months Worked</t>
  </si>
  <si>
    <t>Start Date</t>
  </si>
  <si>
    <t>End Date</t>
  </si>
  <si>
    <t>Current Year</t>
  </si>
  <si>
    <t>HUD pass-book rate / % of Net Assets</t>
  </si>
  <si>
    <t>OT/Bonus/Comm./Unemployment/etc.</t>
  </si>
  <si>
    <t>Household Information (Mandatory Section) - Please complete entire section</t>
  </si>
  <si>
    <t>Non / Targeted Area_________________________________________________________</t>
  </si>
  <si>
    <r>
      <t>Mandatory Field:</t>
    </r>
    <r>
      <rPr>
        <b/>
        <sz val="12"/>
        <color theme="1"/>
        <rFont val="Calibri"/>
        <family val="2"/>
        <scheme val="minor"/>
      </rPr>
      <t xml:space="preserve"> Enter checking, savings, etc. to determine income rec'd from asset</t>
    </r>
  </si>
  <si>
    <t>Household Occupants as of Closing. List Borrower(s) &amp; ALL other household members</t>
  </si>
  <si>
    <t>*Targeted Area</t>
  </si>
  <si>
    <t>Money Market</t>
  </si>
  <si>
    <t>DuPage</t>
  </si>
  <si>
    <t>Total Monthly Household Income____________________________________</t>
  </si>
  <si>
    <t>00/00/0000</t>
  </si>
  <si>
    <t>Date:</t>
  </si>
  <si>
    <t>Reviewer's Notes / Comments (If Applicable)</t>
  </si>
  <si>
    <t>Print Name:  ________________________________________</t>
  </si>
  <si>
    <t>MCC</t>
  </si>
  <si>
    <t>Yes</t>
  </si>
  <si>
    <t>No</t>
  </si>
  <si>
    <t>Borrower Taking MCC?</t>
  </si>
  <si>
    <t>Above80%AMITargeted1No</t>
  </si>
  <si>
    <t>Above80%AMITargeted2No</t>
  </si>
  <si>
    <t>Above80%AMITargeted3No</t>
  </si>
  <si>
    <t>Above80%AMITargeted4No</t>
  </si>
  <si>
    <t>Above80%AMITargeted5No</t>
  </si>
  <si>
    <t>Above80%AMITargeted6No</t>
  </si>
  <si>
    <t>Above80%AMITargeted7No</t>
  </si>
  <si>
    <t>Above80%AMITargeted8No</t>
  </si>
  <si>
    <t>Above80%AMINon-Targeted1No</t>
  </si>
  <si>
    <t>Above80%AMINon-Targeted2No</t>
  </si>
  <si>
    <t>Above80%AMINon-Targeted3No</t>
  </si>
  <si>
    <t>Above80%AMINon-Targeted4No</t>
  </si>
  <si>
    <t>Above80%AMINon-Targeted5No</t>
  </si>
  <si>
    <t>Above80%AMINon-Targeted6No</t>
  </si>
  <si>
    <t>Above80%AMINon-Targeted7No</t>
  </si>
  <si>
    <t>Above80%AMINon-Targeted8No</t>
  </si>
  <si>
    <t>Below80%AMITargeted1No</t>
  </si>
  <si>
    <t>Below80%AMITargeted2No</t>
  </si>
  <si>
    <t>Below80%AMITargeted3No</t>
  </si>
  <si>
    <t>Below80%AMITargeted4No</t>
  </si>
  <si>
    <t>Below80%AMITargeted5No</t>
  </si>
  <si>
    <t>Below80%AMITargeted6No</t>
  </si>
  <si>
    <t>Below80%AMITargeted7No</t>
  </si>
  <si>
    <t>Below80%AMITargeted8No</t>
  </si>
  <si>
    <t>Below80%AMINon-Targeted1No</t>
  </si>
  <si>
    <t>Below80%AMINon-Targeted2No</t>
  </si>
  <si>
    <t>Below80%AMINon-Targeted3No</t>
  </si>
  <si>
    <t>Below80%AMINon-Targeted4No</t>
  </si>
  <si>
    <t>Below80%AMINon-Targeted5No</t>
  </si>
  <si>
    <t>Below80%AMINon-Targeted6No</t>
  </si>
  <si>
    <t>Below80%AMINon-Targeted7No</t>
  </si>
  <si>
    <t>Below80%AMINon-Targeted8No</t>
  </si>
  <si>
    <t>Above80%AMITargeted1Yes</t>
  </si>
  <si>
    <t>Above80%AMITargeted2Yes</t>
  </si>
  <si>
    <t>Above80%AMITargeted3Yes</t>
  </si>
  <si>
    <t>Above80%AMITargeted4Yes</t>
  </si>
  <si>
    <t>Above80%AMITargeted5Yes</t>
  </si>
  <si>
    <t>Above80%AMITargeted6Yes</t>
  </si>
  <si>
    <t>Above80%AMITargeted7Yes</t>
  </si>
  <si>
    <t>Above80%AMITargeted8Yes</t>
  </si>
  <si>
    <t>Above80%AMINon-Targeted1Yes</t>
  </si>
  <si>
    <t>Above80%AMINon-Targeted2Yes</t>
  </si>
  <si>
    <t>Above80%AMINon-Targeted3Yes</t>
  </si>
  <si>
    <t>Above80%AMINon-Targeted4Yes</t>
  </si>
  <si>
    <t>Above80%AMINon-Targeted5Yes</t>
  </si>
  <si>
    <t>Above80%AMINon-Targeted6Yes</t>
  </si>
  <si>
    <t>Above80%AMINon-Targeted7Yes</t>
  </si>
  <si>
    <t>Above80%AMINon-Targeted8Yes</t>
  </si>
  <si>
    <t>Below80%AMITargeted1Yes</t>
  </si>
  <si>
    <t>Below80%AMITargeted2Yes</t>
  </si>
  <si>
    <t>Below80%AMITargeted3Yes</t>
  </si>
  <si>
    <t>Below80%AMITargeted4Yes</t>
  </si>
  <si>
    <t>Below80%AMITargeted5Yes</t>
  </si>
  <si>
    <t>Below80%AMITargeted6Yes</t>
  </si>
  <si>
    <t>Below80%AMITargeted7Yes</t>
  </si>
  <si>
    <t>Below80%AMITargeted8Yes</t>
  </si>
  <si>
    <t>Below80%AMINon-Targeted1Yes</t>
  </si>
  <si>
    <t>Below80%AMINon-Targeted2Yes</t>
  </si>
  <si>
    <t>Below80%AMINon-Targeted3Yes</t>
  </si>
  <si>
    <t>Below80%AMINon-Targeted4Yes</t>
  </si>
  <si>
    <t>Below80%AMINon-Targeted5Yes</t>
  </si>
  <si>
    <t>Below80%AMINon-Targeted6Yes</t>
  </si>
  <si>
    <t>Below80%AMINon-Targeted7Yes</t>
  </si>
  <si>
    <t>Below80%AMINon-Targeted8Yes</t>
  </si>
  <si>
    <r>
      <t>Co-Borrower 2</t>
    </r>
    <r>
      <rPr>
        <b/>
        <sz val="12"/>
        <color theme="1"/>
        <rFont val="Calibri"/>
        <family val="2"/>
        <scheme val="minor"/>
      </rPr>
      <t xml:space="preserve">                                     Name:</t>
    </r>
  </si>
  <si>
    <r>
      <t>Co-Borrower 1</t>
    </r>
    <r>
      <rPr>
        <b/>
        <sz val="12"/>
        <color theme="1"/>
        <rFont val="Calibri"/>
        <family val="2"/>
        <scheme val="minor"/>
      </rPr>
      <t xml:space="preserve">                                     Name:</t>
    </r>
  </si>
  <si>
    <r>
      <t xml:space="preserve">Co-Borrower 1 (Additional Income)  </t>
    </r>
    <r>
      <rPr>
        <b/>
        <sz val="12"/>
        <color theme="1"/>
        <rFont val="Calibri"/>
        <family val="2"/>
        <scheme val="minor"/>
      </rPr>
      <t>Name:</t>
    </r>
  </si>
  <si>
    <r>
      <t xml:space="preserve">Co-Borrower 2 (Additional Income)  </t>
    </r>
    <r>
      <rPr>
        <b/>
        <sz val="12"/>
        <color theme="1"/>
        <rFont val="Calibri"/>
        <family val="2"/>
        <scheme val="minor"/>
      </rPr>
      <t>Name:</t>
    </r>
  </si>
  <si>
    <t>Property Information</t>
  </si>
  <si>
    <t>Street</t>
  </si>
  <si>
    <t>City</t>
  </si>
  <si>
    <t>ZIP</t>
  </si>
  <si>
    <t>, Illinois</t>
  </si>
  <si>
    <t>Loan Program</t>
  </si>
  <si>
    <t>Access 4% Forgivable</t>
  </si>
  <si>
    <t>Access 5% Deferred</t>
  </si>
  <si>
    <t>Access 10% Repayable</t>
  </si>
  <si>
    <t>Opening Doors</t>
  </si>
  <si>
    <t>SmartBuy</t>
  </si>
  <si>
    <t>Lender Certification</t>
  </si>
  <si>
    <t>Signature of Reviewer:</t>
  </si>
  <si>
    <t>I certify that I have reviewed pertinent documentation for the abovementioned Borrower(s) and have determined that total household income is below applicable county limit, purchase price is below applicable county limit, property is a qualified dwelling meeting Illinois Housing Development Authority’s (IHDA) requirements, and where applicable, buyer (and spouse if applicable) is a first time home buyer (or exempt). 
I hereby acknowledge that the checklist provided by IHDA was utilized in part to determine eligibility and approval of buyer(s) for IHDA’s program, and that the checklist is not the sole source of information in determining program eligibility. Signing this certification does not negate the need to read and understand the IHDA procedural guide. 
Based on the Review of Source Documentation, the mortgage lender has completed an Income Eligibility Analysis and has determined that the household is Eligible for the Authority's Home Buyer Program.
I further Certify that the Information contained in this certification is true and accurate to the best of my knowledge.</t>
  </si>
  <si>
    <r>
      <t xml:space="preserve">Co-Borrower 3 (Additional Income)  </t>
    </r>
    <r>
      <rPr>
        <b/>
        <sz val="12"/>
        <color theme="1"/>
        <rFont val="Calibri"/>
        <family val="2"/>
        <scheme val="minor"/>
      </rPr>
      <t>Name:</t>
    </r>
  </si>
  <si>
    <r>
      <t>Co-Borrower 3</t>
    </r>
    <r>
      <rPr>
        <b/>
        <sz val="12"/>
        <color theme="1"/>
        <rFont val="Calibri"/>
        <family val="2"/>
        <scheme val="minor"/>
      </rPr>
      <t xml:space="preserve">                                     Name:</t>
    </r>
  </si>
  <si>
    <r>
      <t>YTD Gross ___________________</t>
    </r>
    <r>
      <rPr>
        <b/>
        <sz val="12"/>
        <color theme="1"/>
        <rFont val="Calibri"/>
        <family val="2"/>
        <scheme val="minor"/>
      </rPr>
      <t>Employer</t>
    </r>
    <r>
      <rPr>
        <sz val="12"/>
        <color theme="1"/>
        <rFont val="Calibri"/>
        <family val="2"/>
        <scheme val="minor"/>
      </rPr>
      <t>:</t>
    </r>
  </si>
  <si>
    <t>YTD Gross ___________________Employer:</t>
  </si>
  <si>
    <r>
      <rPr>
        <b/>
        <sz val="12"/>
        <color theme="1"/>
        <rFont val="Calibri"/>
        <family val="2"/>
        <scheme val="minor"/>
      </rPr>
      <t>IHDA</t>
    </r>
    <r>
      <rPr>
        <sz val="12"/>
        <color theme="1"/>
        <rFont val="Calibri"/>
        <family val="2"/>
        <scheme val="minor"/>
      </rPr>
      <t xml:space="preserve"> Loan Number</t>
    </r>
  </si>
  <si>
    <t>Income Related Fields</t>
  </si>
  <si>
    <r>
      <rPr>
        <u/>
        <sz val="11"/>
        <color theme="1"/>
        <rFont val="Calibri"/>
        <family val="2"/>
        <scheme val="minor"/>
      </rPr>
      <t>Instructions</t>
    </r>
    <r>
      <rPr>
        <sz val="11"/>
        <color theme="1"/>
        <rFont val="Calibri"/>
        <family val="2"/>
        <scheme val="minor"/>
      </rPr>
      <t xml:space="preserve">:
</t>
    </r>
    <r>
      <rPr>
        <b/>
        <sz val="11"/>
        <color theme="1"/>
        <rFont val="Calibri"/>
        <family val="2"/>
        <scheme val="minor"/>
      </rPr>
      <t>Lender</t>
    </r>
    <r>
      <rPr>
        <sz val="11"/>
        <color theme="1"/>
        <rFont val="Calibri"/>
        <family val="2"/>
        <scheme val="minor"/>
      </rPr>
      <t xml:space="preserve"> - IHDA Income Calculator will project forward. Include all income earned by the Borrower(s) and do not adjust dates to make qualifying income match the calculator.
</t>
    </r>
    <r>
      <rPr>
        <b/>
        <sz val="11"/>
        <color theme="1"/>
        <rFont val="Calibri"/>
        <family val="2"/>
        <scheme val="minor"/>
      </rPr>
      <t>Start Date</t>
    </r>
    <r>
      <rPr>
        <sz val="11"/>
        <color theme="1"/>
        <rFont val="Calibri"/>
        <family val="2"/>
        <scheme val="minor"/>
      </rPr>
      <t xml:space="preserve"> - If Start Date is prior to January 1st of the current year, enter 1/1/202x of current year.</t>
    </r>
  </si>
  <si>
    <t>Illinois HFA1</t>
  </si>
  <si>
    <t>IHDA Income Calculator - Single Family Homeownership (Rev. 7-1-2023)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</si>
</sst>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sz val="12"/>
      <name val="Arial"/>
      <family val="2"/>
    </font>
    <font>
      <sz val="12"/>
      <name val="Arial"/>
      <family val="2"/>
    </font>
    <font>
      <sz val="10"/>
      <name val="Arial"/>
      <family val="2"/>
    </font>
    <font>
      <sz val="11"/>
      <name val="Calibri"/>
      <family val="2"/>
      <scheme val="minor"/>
    </font>
    <font>
      <sz val="10"/>
      <color indexed="8"/>
      <name val="Arial"/>
      <family val="2"/>
    </font>
    <font>
      <sz val="10"/>
      <name val="Arial"/>
      <family val="2"/>
    </font>
    <font>
      <sz val="14"/>
      <color theme="1"/>
      <name val="Calibri"/>
      <family val="2"/>
      <scheme val="minor"/>
    </font>
    <font>
      <u/>
      <sz val="11"/>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39997558519241921"/>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s>
  <cellStyleXfs count="13">
    <xf numFmtId="0" fontId="0" fillId="0" borderId="0"/>
    <xf numFmtId="44" fontId="1" fillId="0" borderId="0" applyFont="0" applyFill="0" applyBorder="0" applyAlignment="0" applyProtection="0"/>
    <xf numFmtId="0" fontId="7" fillId="0" borderId="0">
      <alignment vertical="top"/>
    </xf>
    <xf numFmtId="0" fontId="9" fillId="0" borderId="0"/>
    <xf numFmtId="0" fontId="8" fillId="0" borderId="0"/>
    <xf numFmtId="44" fontId="10"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12" fillId="0" borderId="0">
      <alignment vertical="top"/>
    </xf>
    <xf numFmtId="0" fontId="13" fillId="0" borderId="0"/>
    <xf numFmtId="0" fontId="8" fillId="0" borderId="0"/>
    <xf numFmtId="0" fontId="8" fillId="0" borderId="0"/>
  </cellStyleXfs>
  <cellXfs count="135">
    <xf numFmtId="0" fontId="0" fillId="0" borderId="0" xfId="0"/>
    <xf numFmtId="0" fontId="6" fillId="0" borderId="0" xfId="0" applyFont="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0" fillId="0" borderId="0" xfId="1" applyNumberFormat="1" applyFont="1" applyAlignment="1">
      <alignment horizontal="left"/>
    </xf>
    <xf numFmtId="0" fontId="0" fillId="0" borderId="0" xfId="0"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center" vertical="center"/>
    </xf>
    <xf numFmtId="0" fontId="0" fillId="0" borderId="8" xfId="0" applyBorder="1" applyAlignment="1" applyProtection="1">
      <alignment wrapText="1"/>
      <protection hidden="1"/>
    </xf>
    <xf numFmtId="0" fontId="0" fillId="0" borderId="0" xfId="0" applyProtection="1">
      <protection hidden="1"/>
    </xf>
    <xf numFmtId="0" fontId="0" fillId="0" borderId="0" xfId="1" applyNumberFormat="1" applyFont="1" applyProtection="1">
      <protection hidden="1"/>
    </xf>
    <xf numFmtId="0" fontId="6" fillId="8" borderId="2" xfId="0" applyFont="1" applyFill="1" applyBorder="1" applyAlignment="1" applyProtection="1">
      <alignment horizontal="center"/>
      <protection hidden="1"/>
    </xf>
    <xf numFmtId="0" fontId="6" fillId="8" borderId="5" xfId="0" applyFont="1" applyFill="1" applyBorder="1" applyAlignment="1" applyProtection="1">
      <alignment horizontal="center"/>
      <protection hidden="1"/>
    </xf>
    <xf numFmtId="44" fontId="0" fillId="0" borderId="0" xfId="1" applyFont="1" applyFill="1" applyBorder="1" applyProtection="1">
      <protection hidden="1"/>
    </xf>
    <xf numFmtId="9" fontId="0" fillId="0" borderId="0" xfId="8" applyFont="1" applyFill="1" applyBorder="1" applyProtection="1">
      <protection hidden="1"/>
    </xf>
    <xf numFmtId="0" fontId="6" fillId="7" borderId="2" xfId="0" applyFont="1" applyFill="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2" xfId="0" applyFont="1" applyBorder="1" applyProtection="1">
      <protection hidden="1"/>
    </xf>
    <xf numFmtId="0" fontId="0" fillId="0" borderId="3" xfId="0" applyBorder="1" applyProtection="1">
      <protection hidden="1"/>
    </xf>
    <xf numFmtId="0" fontId="0" fillId="2" borderId="0" xfId="0" applyFill="1" applyProtection="1">
      <protection hidden="1"/>
    </xf>
    <xf numFmtId="0" fontId="0" fillId="0" borderId="1" xfId="0" applyBorder="1" applyProtection="1">
      <protection hidden="1"/>
    </xf>
    <xf numFmtId="0" fontId="0" fillId="0" borderId="8" xfId="0" applyBorder="1" applyProtection="1">
      <protection hidden="1"/>
    </xf>
    <xf numFmtId="14" fontId="4" fillId="8" borderId="5" xfId="0" applyNumberFormat="1" applyFont="1" applyFill="1" applyBorder="1" applyProtection="1">
      <protection hidden="1"/>
    </xf>
    <xf numFmtId="44" fontId="0" fillId="0" borderId="0" xfId="1" applyFont="1" applyProtection="1">
      <protection hidden="1"/>
    </xf>
    <xf numFmtId="10" fontId="4" fillId="0" borderId="2" xfId="8" applyNumberFormat="1" applyFont="1" applyFill="1" applyBorder="1" applyProtection="1">
      <protection hidden="1"/>
    </xf>
    <xf numFmtId="14" fontId="4" fillId="9" borderId="2" xfId="0" applyNumberFormat="1" applyFont="1" applyFill="1" applyBorder="1" applyProtection="1">
      <protection locked="0" hidden="1"/>
    </xf>
    <xf numFmtId="14" fontId="4" fillId="9" borderId="5" xfId="0" applyNumberFormat="1" applyFont="1" applyFill="1" applyBorder="1" applyProtection="1">
      <protection locked="0" hidden="1"/>
    </xf>
    <xf numFmtId="0" fontId="0" fillId="9" borderId="2" xfId="0" applyFill="1" applyBorder="1" applyProtection="1">
      <protection locked="0" hidden="1"/>
    </xf>
    <xf numFmtId="44" fontId="4" fillId="9" borderId="2" xfId="1" applyFont="1" applyFill="1" applyBorder="1" applyProtection="1">
      <protection locked="0" hidden="1"/>
    </xf>
    <xf numFmtId="0" fontId="4" fillId="9" borderId="2" xfId="0" applyFont="1" applyFill="1" applyBorder="1" applyProtection="1">
      <protection locked="0" hidden="1"/>
    </xf>
    <xf numFmtId="0" fontId="0" fillId="9" borderId="7" xfId="0" applyFill="1" applyBorder="1" applyProtection="1">
      <protection locked="0" hidden="1"/>
    </xf>
    <xf numFmtId="0" fontId="3" fillId="4" borderId="2"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5" fillId="2"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0" fillId="6" borderId="0" xfId="0" applyFill="1"/>
    <xf numFmtId="0" fontId="0" fillId="6" borderId="4" xfId="0" applyFill="1" applyBorder="1"/>
    <xf numFmtId="0" fontId="0" fillId="0" borderId="10" xfId="0" applyBorder="1"/>
    <xf numFmtId="44" fontId="11" fillId="0" borderId="0" xfId="1" applyFont="1" applyAlignment="1" applyProtection="1">
      <alignment horizontal="center"/>
    </xf>
    <xf numFmtId="44" fontId="11" fillId="0" borderId="0" xfId="1" applyFont="1" applyBorder="1" applyAlignment="1">
      <alignment horizontal="center"/>
    </xf>
    <xf numFmtId="0" fontId="0" fillId="0" borderId="0" xfId="0" quotePrefix="1"/>
    <xf numFmtId="0" fontId="4" fillId="0" borderId="2" xfId="0" applyFont="1" applyBorder="1" applyAlignment="1" applyProtection="1">
      <alignment vertical="center"/>
      <protection hidden="1"/>
    </xf>
    <xf numFmtId="14" fontId="4" fillId="9" borderId="2" xfId="1" applyNumberFormat="1" applyFont="1" applyFill="1" applyBorder="1" applyAlignment="1" applyProtection="1">
      <alignment horizontal="center"/>
      <protection locked="0" hidden="1"/>
    </xf>
    <xf numFmtId="0" fontId="3" fillId="12" borderId="2" xfId="0" applyFont="1" applyFill="1" applyBorder="1" applyProtection="1">
      <protection hidden="1"/>
    </xf>
    <xf numFmtId="44" fontId="4" fillId="0" borderId="2" xfId="1" applyFont="1" applyBorder="1" applyProtection="1">
      <protection hidden="1"/>
    </xf>
    <xf numFmtId="0" fontId="3" fillId="8" borderId="2" xfId="0" applyFont="1" applyFill="1" applyBorder="1" applyProtection="1">
      <protection hidden="1"/>
    </xf>
    <xf numFmtId="0" fontId="4" fillId="8" borderId="2" xfId="0" applyFont="1" applyFill="1" applyBorder="1" applyProtection="1">
      <protection hidden="1"/>
    </xf>
    <xf numFmtId="44" fontId="4" fillId="9" borderId="2" xfId="1" applyFont="1" applyFill="1" applyBorder="1" applyAlignment="1" applyProtection="1">
      <protection locked="0" hidden="1"/>
    </xf>
    <xf numFmtId="44" fontId="4" fillId="0" borderId="2" xfId="1" applyFont="1" applyFill="1" applyBorder="1" applyProtection="1">
      <protection hidden="1"/>
    </xf>
    <xf numFmtId="0" fontId="3" fillId="0" borderId="2" xfId="1" applyNumberFormat="1" applyFont="1" applyBorder="1" applyAlignment="1" applyProtection="1">
      <alignment horizontal="center"/>
      <protection hidden="1"/>
    </xf>
    <xf numFmtId="0" fontId="3" fillId="4" borderId="2" xfId="0" applyFont="1" applyFill="1" applyBorder="1" applyAlignment="1" applyProtection="1">
      <alignment wrapText="1"/>
      <protection hidden="1"/>
    </xf>
    <xf numFmtId="0" fontId="3" fillId="4" borderId="2" xfId="1" applyNumberFormat="1" applyFont="1" applyFill="1" applyBorder="1" applyAlignment="1" applyProtection="1">
      <alignment horizontal="center" vertical="center"/>
      <protection hidden="1"/>
    </xf>
    <xf numFmtId="44" fontId="4" fillId="0" borderId="2" xfId="0" applyNumberFormat="1" applyFont="1" applyBorder="1" applyProtection="1">
      <protection hidden="1"/>
    </xf>
    <xf numFmtId="0" fontId="3" fillId="7" borderId="2" xfId="0" applyFont="1" applyFill="1" applyBorder="1" applyProtection="1">
      <protection hidden="1"/>
    </xf>
    <xf numFmtId="0" fontId="4" fillId="0" borderId="2"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4" fillId="9" borderId="2" xfId="1" applyNumberFormat="1" applyFont="1" applyFill="1" applyBorder="1" applyAlignment="1" applyProtection="1">
      <alignment horizontal="center"/>
      <protection locked="0" hidden="1"/>
    </xf>
    <xf numFmtId="0" fontId="3" fillId="0" borderId="12" xfId="0" applyFont="1" applyBorder="1" applyProtection="1">
      <protection hidden="1"/>
    </xf>
    <xf numFmtId="0" fontId="4" fillId="0" borderId="8" xfId="0" applyFont="1" applyBorder="1" applyProtection="1">
      <protection hidden="1"/>
    </xf>
    <xf numFmtId="44" fontId="4" fillId="9" borderId="9" xfId="1" applyFont="1" applyFill="1" applyBorder="1" applyProtection="1">
      <protection locked="0" hidden="1"/>
    </xf>
    <xf numFmtId="0" fontId="4" fillId="0" borderId="8" xfId="0" applyFont="1" applyBorder="1" applyAlignment="1" applyProtection="1">
      <alignment horizontal="left" indent="2"/>
      <protection hidden="1"/>
    </xf>
    <xf numFmtId="0" fontId="4" fillId="0" borderId="12" xfId="1" applyNumberFormat="1" applyFont="1" applyFill="1" applyBorder="1" applyProtection="1">
      <protection hidden="1"/>
    </xf>
    <xf numFmtId="44" fontId="4" fillId="0" borderId="12" xfId="1" applyFont="1" applyBorder="1" applyProtection="1">
      <protection hidden="1"/>
    </xf>
    <xf numFmtId="44" fontId="4" fillId="0" borderId="12" xfId="1" applyFont="1" applyFill="1" applyBorder="1" applyProtection="1">
      <protection hidden="1"/>
    </xf>
    <xf numFmtId="0" fontId="4" fillId="0" borderId="13" xfId="0" applyFont="1" applyBorder="1" applyAlignment="1" applyProtection="1">
      <alignment horizontal="left" indent="2"/>
      <protection hidden="1"/>
    </xf>
    <xf numFmtId="44" fontId="4" fillId="0" borderId="14" xfId="1" applyFont="1" applyBorder="1" applyProtection="1">
      <protection hidden="1"/>
    </xf>
    <xf numFmtId="44" fontId="4" fillId="0" borderId="9" xfId="1" applyFont="1" applyFill="1" applyBorder="1" applyProtection="1">
      <protection hidden="1"/>
    </xf>
    <xf numFmtId="0" fontId="4" fillId="0" borderId="8" xfId="0" applyFont="1" applyBorder="1" applyAlignment="1" applyProtection="1">
      <alignment horizontal="left"/>
      <protection hidden="1"/>
    </xf>
    <xf numFmtId="0" fontId="4" fillId="0" borderId="8" xfId="0" applyFont="1" applyBorder="1" applyAlignment="1" applyProtection="1">
      <alignment horizontal="left" indent="1"/>
      <protection hidden="1"/>
    </xf>
    <xf numFmtId="44" fontId="4" fillId="0" borderId="15" xfId="1" applyFont="1" applyFill="1" applyBorder="1" applyProtection="1">
      <protection hidden="1"/>
    </xf>
    <xf numFmtId="0" fontId="3" fillId="2" borderId="8" xfId="0" applyFont="1" applyFill="1" applyBorder="1" applyProtection="1">
      <protection hidden="1"/>
    </xf>
    <xf numFmtId="0" fontId="4" fillId="2" borderId="12" xfId="1" applyNumberFormat="1" applyFont="1" applyFill="1" applyBorder="1" applyProtection="1">
      <protection hidden="1"/>
    </xf>
    <xf numFmtId="0" fontId="0" fillId="0" borderId="8" xfId="0" applyBorder="1" applyAlignment="1" applyProtection="1">
      <alignment horizontal="left"/>
      <protection hidden="1"/>
    </xf>
    <xf numFmtId="0" fontId="4" fillId="9" borderId="11" xfId="1" applyNumberFormat="1" applyFont="1" applyFill="1" applyBorder="1" applyAlignment="1" applyProtection="1">
      <alignment horizontal="center"/>
      <protection locked="0" hidden="1"/>
    </xf>
    <xf numFmtId="44" fontId="4" fillId="0" borderId="11" xfId="1" applyFont="1" applyBorder="1" applyProtection="1">
      <protection hidden="1"/>
    </xf>
    <xf numFmtId="0" fontId="4" fillId="0" borderId="12" xfId="1" applyNumberFormat="1" applyFont="1" applyBorder="1" applyProtection="1">
      <protection hidden="1"/>
    </xf>
    <xf numFmtId="0" fontId="5" fillId="0" borderId="16" xfId="1" applyNumberFormat="1" applyFont="1" applyBorder="1" applyAlignment="1" applyProtection="1">
      <alignment horizontal="center"/>
      <protection hidden="1"/>
    </xf>
    <xf numFmtId="0" fontId="0" fillId="0" borderId="12" xfId="0" applyBorder="1" applyProtection="1">
      <protection hidden="1"/>
    </xf>
    <xf numFmtId="0" fontId="0" fillId="0" borderId="12" xfId="0" applyBorder="1" applyAlignment="1" applyProtection="1">
      <alignment wrapText="1"/>
      <protection hidden="1"/>
    </xf>
    <xf numFmtId="0" fontId="4" fillId="9" borderId="7" xfId="0" applyFont="1" applyFill="1" applyBorder="1" applyProtection="1">
      <protection locked="0" hidden="1"/>
    </xf>
    <xf numFmtId="0" fontId="4" fillId="0" borderId="17" xfId="1" applyNumberFormat="1" applyFont="1" applyBorder="1" applyProtection="1">
      <protection hidden="1"/>
    </xf>
    <xf numFmtId="0" fontId="4" fillId="0" borderId="8" xfId="0" applyFont="1" applyBorder="1"/>
    <xf numFmtId="0" fontId="3" fillId="13" borderId="8" xfId="0" applyFont="1" applyFill="1" applyBorder="1" applyProtection="1">
      <protection hidden="1"/>
    </xf>
    <xf numFmtId="0" fontId="5" fillId="9" borderId="11" xfId="0" applyFont="1" applyFill="1" applyBorder="1" applyAlignment="1" applyProtection="1">
      <alignment horizontal="center" vertical="center"/>
      <protection locked="0" hidden="1"/>
    </xf>
    <xf numFmtId="0" fontId="5" fillId="0" borderId="8" xfId="0" applyFont="1" applyBorder="1" applyProtection="1">
      <protection hidden="1"/>
    </xf>
    <xf numFmtId="0" fontId="0" fillId="8" borderId="13" xfId="0" applyFill="1" applyBorder="1" applyAlignment="1" applyProtection="1">
      <alignment horizontal="left" vertical="center" wrapText="1"/>
      <protection hidden="1"/>
    </xf>
    <xf numFmtId="0" fontId="0" fillId="8" borderId="3" xfId="0" applyFill="1" applyBorder="1" applyAlignment="1" applyProtection="1">
      <alignment horizontal="left" vertical="center" wrapText="1"/>
      <protection hidden="1"/>
    </xf>
    <xf numFmtId="0" fontId="0" fillId="8" borderId="14" xfId="0" applyFill="1" applyBorder="1" applyAlignment="1" applyProtection="1">
      <alignment horizontal="left" vertical="center" wrapText="1"/>
      <protection hidden="1"/>
    </xf>
    <xf numFmtId="0" fontId="0" fillId="8" borderId="8"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12" xfId="0" applyFill="1" applyBorder="1" applyAlignment="1" applyProtection="1">
      <alignment horizontal="left" vertical="center" wrapText="1"/>
      <protection hidden="1"/>
    </xf>
    <xf numFmtId="0" fontId="0" fillId="8" borderId="20" xfId="0" applyFill="1" applyBorder="1" applyAlignment="1" applyProtection="1">
      <alignment horizontal="left" vertical="center" wrapText="1"/>
      <protection hidden="1"/>
    </xf>
    <xf numFmtId="0" fontId="0" fillId="8" borderId="1" xfId="0" applyFill="1" applyBorder="1" applyAlignment="1" applyProtection="1">
      <alignment horizontal="left" vertical="center" wrapText="1"/>
      <protection hidden="1"/>
    </xf>
    <xf numFmtId="0" fontId="0" fillId="8" borderId="17" xfId="0" applyFill="1" applyBorder="1" applyAlignment="1" applyProtection="1">
      <alignment horizontal="left" vertical="center" wrapText="1"/>
      <protection hidden="1"/>
    </xf>
    <xf numFmtId="0" fontId="2" fillId="0" borderId="18"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0" fillId="9" borderId="2" xfId="0" applyFill="1" applyBorder="1" applyAlignment="1" applyProtection="1">
      <alignment horizontal="left" shrinkToFit="1"/>
      <protection locked="0" hidden="1"/>
    </xf>
    <xf numFmtId="0" fontId="4" fillId="9" borderId="2" xfId="0" applyFont="1" applyFill="1" applyBorder="1" applyAlignment="1" applyProtection="1">
      <alignment horizontal="center"/>
      <protection locked="0" hidden="1"/>
    </xf>
    <xf numFmtId="0" fontId="4" fillId="9" borderId="2" xfId="0" applyFont="1" applyFill="1" applyBorder="1" applyAlignment="1" applyProtection="1">
      <alignment horizontal="left"/>
      <protection locked="0" hidden="1"/>
    </xf>
    <xf numFmtId="0" fontId="3" fillId="7" borderId="5" xfId="0" applyFont="1" applyFill="1" applyBorder="1" applyAlignment="1" applyProtection="1">
      <alignment horizontal="center"/>
      <protection hidden="1"/>
    </xf>
    <xf numFmtId="0" fontId="3" fillId="7" borderId="9" xfId="0" applyFont="1" applyFill="1" applyBorder="1" applyAlignment="1" applyProtection="1">
      <alignment horizontal="center"/>
      <protection hidden="1"/>
    </xf>
    <xf numFmtId="44" fontId="4" fillId="9" borderId="5" xfId="1" applyFont="1" applyFill="1" applyBorder="1" applyAlignment="1" applyProtection="1">
      <alignment horizontal="center"/>
      <protection locked="0" hidden="1"/>
    </xf>
    <xf numFmtId="44" fontId="4" fillId="9" borderId="9" xfId="1" applyFont="1" applyFill="1" applyBorder="1" applyAlignment="1" applyProtection="1">
      <alignment horizontal="center"/>
      <protection locked="0" hidden="1"/>
    </xf>
    <xf numFmtId="0" fontId="4" fillId="9" borderId="8" xfId="0" applyFont="1" applyFill="1" applyBorder="1" applyAlignment="1" applyProtection="1">
      <alignment horizontal="left" vertical="top" wrapText="1"/>
      <protection locked="0"/>
    </xf>
    <xf numFmtId="0" fontId="4" fillId="9" borderId="0" xfId="0" applyFont="1" applyFill="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3" fillId="10" borderId="8" xfId="0" applyFont="1" applyFill="1" applyBorder="1" applyAlignment="1">
      <alignment horizontal="center"/>
    </xf>
    <xf numFmtId="0" fontId="3" fillId="10" borderId="0" xfId="0" applyFont="1" applyFill="1" applyAlignment="1">
      <alignment horizontal="center"/>
    </xf>
    <xf numFmtId="0" fontId="3" fillId="10" borderId="12" xfId="0" applyFont="1" applyFill="1" applyBorder="1" applyAlignment="1">
      <alignment horizontal="center"/>
    </xf>
    <xf numFmtId="0" fontId="4" fillId="9" borderId="5" xfId="1" applyNumberFormat="1" applyFont="1" applyFill="1" applyBorder="1" applyAlignment="1" applyProtection="1">
      <alignment horizontal="center"/>
      <protection locked="0" hidden="1"/>
    </xf>
    <xf numFmtId="0" fontId="4" fillId="9" borderId="6" xfId="1" applyNumberFormat="1" applyFont="1" applyFill="1" applyBorder="1" applyAlignment="1" applyProtection="1">
      <alignment horizontal="center"/>
      <protection locked="0" hidden="1"/>
    </xf>
    <xf numFmtId="0" fontId="4" fillId="9" borderId="9" xfId="1" applyNumberFormat="1" applyFont="1" applyFill="1" applyBorder="1" applyAlignment="1" applyProtection="1">
      <alignment horizontal="center"/>
      <protection locked="0" hidden="1"/>
    </xf>
    <xf numFmtId="0" fontId="4"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5" fillId="11" borderId="2" xfId="0" applyFont="1" applyFill="1" applyBorder="1" applyAlignment="1" applyProtection="1">
      <alignment horizontal="left" vertical="center"/>
      <protection hidden="1"/>
    </xf>
    <xf numFmtId="0" fontId="14" fillId="3" borderId="2" xfId="0" applyFont="1" applyFill="1" applyBorder="1" applyAlignment="1" applyProtection="1">
      <alignment horizontal="center" vertical="center"/>
      <protection hidden="1"/>
    </xf>
    <xf numFmtId="0" fontId="4" fillId="0" borderId="11"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0" fillId="9" borderId="5" xfId="0" applyFill="1" applyBorder="1" applyAlignment="1" applyProtection="1">
      <alignment horizontal="center"/>
      <protection locked="0" hidden="1"/>
    </xf>
    <xf numFmtId="0" fontId="0" fillId="9" borderId="9" xfId="0" applyFill="1" applyBorder="1" applyAlignment="1" applyProtection="1">
      <alignment horizontal="center"/>
      <protection locked="0" hidden="1"/>
    </xf>
    <xf numFmtId="0" fontId="3" fillId="2" borderId="18"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15" xfId="0" applyFont="1" applyFill="1" applyBorder="1" applyAlignment="1" applyProtection="1">
      <alignment horizontal="left"/>
      <protection hidden="1"/>
    </xf>
    <xf numFmtId="0" fontId="3" fillId="2" borderId="2" xfId="0" applyFont="1" applyFill="1" applyBorder="1" applyAlignment="1">
      <alignment horizontal="left"/>
    </xf>
  </cellXfs>
  <cellStyles count="13">
    <cellStyle name="Currency" xfId="1" builtinId="4"/>
    <cellStyle name="Currency 2" xfId="5" xr:uid="{00000000-0005-0000-0000-000001000000}"/>
    <cellStyle name="Normal" xfId="0" builtinId="0"/>
    <cellStyle name="Normal 2" xfId="2" xr:uid="{00000000-0005-0000-0000-000003000000}"/>
    <cellStyle name="Normal 2 2" xfId="6" xr:uid="{00000000-0005-0000-0000-000004000000}"/>
    <cellStyle name="Normal 2 2 2" xfId="12" xr:uid="{00000000-0005-0000-0000-000005000000}"/>
    <cellStyle name="Normal 2 3" xfId="10" xr:uid="{00000000-0005-0000-0000-000006000000}"/>
    <cellStyle name="Normal 3" xfId="4" xr:uid="{00000000-0005-0000-0000-000007000000}"/>
    <cellStyle name="Normal 3 2" xfId="3" xr:uid="{00000000-0005-0000-0000-000008000000}"/>
    <cellStyle name="Normal 3 2 2" xfId="11" xr:uid="{00000000-0005-0000-0000-000009000000}"/>
    <cellStyle name="Normal 4" xfId="7" xr:uid="{00000000-0005-0000-0000-00000A000000}"/>
    <cellStyle name="Normal 5" xfId="9" xr:uid="{00000000-0005-0000-0000-00000B000000}"/>
    <cellStyle name="Percent" xfId="8" builtinId="5"/>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85F7"/>
      <color rgb="FFB45EF4"/>
      <color rgb="FFB4F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819150</xdr:colOff>
      <xdr:row>244</xdr:row>
      <xdr:rowOff>9525</xdr:rowOff>
    </xdr:from>
    <xdr:to>
      <xdr:col>2</xdr:col>
      <xdr:colOff>0</xdr:colOff>
      <xdr:row>245</xdr:row>
      <xdr:rowOff>9525</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19150" y="31699200"/>
          <a:ext cx="2895600" cy="2381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aseline="0"/>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54"/>
  <sheetViews>
    <sheetView tabSelected="1" zoomScaleNormal="100" workbookViewId="0">
      <selection activeCell="S4" sqref="S4"/>
    </sheetView>
  </sheetViews>
  <sheetFormatPr defaultColWidth="9.140625" defaultRowHeight="15" x14ac:dyDescent="0.25"/>
  <cols>
    <col min="1" max="1" width="42.28515625" style="11" customWidth="1"/>
    <col min="2" max="2" width="13.42578125" style="11" customWidth="1"/>
    <col min="3" max="3" width="14.42578125" style="11" customWidth="1"/>
    <col min="4" max="4" width="20.140625" style="12" customWidth="1"/>
    <col min="5" max="5" width="9.140625" style="11"/>
    <col min="6" max="6" width="12.42578125" style="11" hidden="1" customWidth="1"/>
    <col min="7" max="7" width="14" style="11" hidden="1" customWidth="1"/>
    <col min="8" max="8" width="15" style="11" hidden="1" customWidth="1"/>
    <col min="9" max="9" width="13.7109375" style="11" hidden="1" customWidth="1"/>
    <col min="10" max="11" width="8.85546875" style="11" hidden="1" customWidth="1"/>
    <col min="12" max="12" width="9.140625" style="11" hidden="1" customWidth="1"/>
    <col min="13" max="13" width="13.42578125" style="11" hidden="1" customWidth="1"/>
    <col min="14" max="14" width="25.140625" style="11" hidden="1" customWidth="1"/>
    <col min="15" max="15" width="15.5703125" style="11" hidden="1" customWidth="1"/>
    <col min="16" max="16" width="9.140625" style="11" hidden="1" customWidth="1"/>
    <col min="17" max="17" width="18.7109375" style="11" hidden="1" customWidth="1"/>
    <col min="18" max="18" width="15.5703125" style="11" hidden="1" customWidth="1"/>
    <col min="19" max="16384" width="9.140625" style="11"/>
  </cols>
  <sheetData>
    <row r="1" spans="1:18" ht="18.75" x14ac:dyDescent="0.25">
      <c r="A1" s="126" t="s">
        <v>285</v>
      </c>
      <c r="B1" s="126"/>
      <c r="C1" s="126"/>
      <c r="D1" s="126"/>
    </row>
    <row r="2" spans="1:18" ht="15" customHeight="1" x14ac:dyDescent="0.25">
      <c r="A2" s="87" t="s">
        <v>283</v>
      </c>
      <c r="B2" s="88"/>
      <c r="C2" s="88"/>
      <c r="D2" s="89"/>
      <c r="F2" s="7" t="s">
        <v>1</v>
      </c>
      <c r="G2" s="7" t="s">
        <v>16</v>
      </c>
      <c r="H2" s="7" t="s">
        <v>15</v>
      </c>
      <c r="I2" s="7" t="s">
        <v>14</v>
      </c>
      <c r="J2" s="8" t="s">
        <v>28</v>
      </c>
      <c r="K2" s="8" t="s">
        <v>29</v>
      </c>
      <c r="L2" s="7" t="s">
        <v>191</v>
      </c>
      <c r="M2" s="7" t="s">
        <v>30</v>
      </c>
      <c r="N2" s="7" t="s">
        <v>151</v>
      </c>
      <c r="O2" s="7" t="s">
        <v>152</v>
      </c>
      <c r="P2"/>
      <c r="Q2" s="7" t="s">
        <v>172</v>
      </c>
      <c r="R2" s="7" t="s">
        <v>173</v>
      </c>
    </row>
    <row r="3" spans="1:18" x14ac:dyDescent="0.25">
      <c r="A3" s="90"/>
      <c r="B3" s="91"/>
      <c r="C3" s="91"/>
      <c r="D3" s="92"/>
      <c r="F3" t="s">
        <v>60</v>
      </c>
      <c r="G3" t="s">
        <v>133</v>
      </c>
      <c r="H3" t="s">
        <v>20</v>
      </c>
      <c r="I3" t="s">
        <v>27</v>
      </c>
      <c r="J3" s="5">
        <v>1</v>
      </c>
      <c r="K3" s="5">
        <v>1</v>
      </c>
      <c r="L3" t="s">
        <v>192</v>
      </c>
      <c r="M3" t="s">
        <v>30</v>
      </c>
      <c r="N3" t="s">
        <v>153</v>
      </c>
      <c r="O3" t="s">
        <v>154</v>
      </c>
      <c r="P3"/>
      <c r="Q3" t="s">
        <v>167</v>
      </c>
      <c r="R3" s="6">
        <v>1</v>
      </c>
    </row>
    <row r="4" spans="1:18" x14ac:dyDescent="0.25">
      <c r="A4" s="90"/>
      <c r="B4" s="91"/>
      <c r="C4" s="91"/>
      <c r="D4" s="92"/>
      <c r="F4" t="s">
        <v>61</v>
      </c>
      <c r="G4" t="s">
        <v>134</v>
      </c>
      <c r="H4" t="s">
        <v>12</v>
      </c>
      <c r="I4" t="s">
        <v>21</v>
      </c>
      <c r="J4" s="5">
        <v>2</v>
      </c>
      <c r="K4" s="5">
        <v>2</v>
      </c>
      <c r="L4" t="s">
        <v>193</v>
      </c>
      <c r="M4" t="s">
        <v>31</v>
      </c>
      <c r="N4" t="s">
        <v>184</v>
      </c>
      <c r="O4" t="s">
        <v>156</v>
      </c>
      <c r="P4"/>
      <c r="Q4" t="s">
        <v>168</v>
      </c>
      <c r="R4" s="6">
        <v>2</v>
      </c>
    </row>
    <row r="5" spans="1:18" ht="15.75" thickBot="1" x14ac:dyDescent="0.3">
      <c r="A5" s="93"/>
      <c r="B5" s="94"/>
      <c r="C5" s="94"/>
      <c r="D5" s="95"/>
      <c r="F5" t="s">
        <v>62</v>
      </c>
      <c r="G5" t="s">
        <v>18</v>
      </c>
      <c r="H5" t="s">
        <v>11</v>
      </c>
      <c r="I5" t="s">
        <v>9</v>
      </c>
      <c r="J5" s="5">
        <v>3</v>
      </c>
      <c r="K5" s="5">
        <v>3</v>
      </c>
      <c r="L5" t="s">
        <v>18</v>
      </c>
      <c r="M5" t="s">
        <v>18</v>
      </c>
      <c r="N5" t="s">
        <v>155</v>
      </c>
      <c r="O5" t="s">
        <v>158</v>
      </c>
      <c r="P5"/>
      <c r="Q5" t="s">
        <v>18</v>
      </c>
      <c r="R5" s="6">
        <v>3</v>
      </c>
    </row>
    <row r="6" spans="1:18" ht="15.75" x14ac:dyDescent="0.25">
      <c r="A6" s="127" t="s">
        <v>281</v>
      </c>
      <c r="B6" s="127"/>
      <c r="C6" s="127"/>
      <c r="D6" s="85"/>
      <c r="F6" t="s">
        <v>63</v>
      </c>
      <c r="G6"/>
      <c r="H6" t="s">
        <v>5</v>
      </c>
      <c r="I6" t="s">
        <v>6</v>
      </c>
      <c r="J6" s="5">
        <v>4</v>
      </c>
      <c r="K6" s="5">
        <v>4</v>
      </c>
      <c r="L6"/>
      <c r="M6"/>
      <c r="N6" t="s">
        <v>157</v>
      </c>
      <c r="O6" t="s">
        <v>18</v>
      </c>
      <c r="P6"/>
      <c r="Q6"/>
      <c r="R6" s="6">
        <v>4</v>
      </c>
    </row>
    <row r="7" spans="1:18" ht="15.75" x14ac:dyDescent="0.25">
      <c r="A7" s="56" t="s">
        <v>268</v>
      </c>
      <c r="B7" s="128" t="s">
        <v>18</v>
      </c>
      <c r="C7" s="128"/>
      <c r="D7" s="128"/>
      <c r="F7" t="s">
        <v>64</v>
      </c>
      <c r="G7"/>
      <c r="H7" t="s">
        <v>4</v>
      </c>
      <c r="I7" t="s">
        <v>8</v>
      </c>
      <c r="J7" s="5">
        <v>5</v>
      </c>
      <c r="K7" s="5">
        <v>5</v>
      </c>
      <c r="L7"/>
      <c r="M7"/>
      <c r="N7" t="s">
        <v>18</v>
      </c>
      <c r="O7"/>
      <c r="P7"/>
      <c r="Q7"/>
      <c r="R7" s="6">
        <v>5</v>
      </c>
    </row>
    <row r="8" spans="1:18" ht="15.75" x14ac:dyDescent="0.25">
      <c r="A8" s="125" t="s">
        <v>263</v>
      </c>
      <c r="B8" s="125"/>
      <c r="C8" s="125"/>
      <c r="D8" s="125"/>
      <c r="F8" t="s">
        <v>65</v>
      </c>
      <c r="G8"/>
      <c r="H8" t="s">
        <v>3</v>
      </c>
      <c r="I8" t="s">
        <v>10</v>
      </c>
      <c r="J8" s="5">
        <v>6</v>
      </c>
      <c r="K8" s="5">
        <v>6</v>
      </c>
      <c r="L8"/>
      <c r="M8"/>
      <c r="N8"/>
      <c r="O8"/>
      <c r="P8"/>
      <c r="Q8"/>
      <c r="R8" s="6">
        <v>6</v>
      </c>
    </row>
    <row r="9" spans="1:18" ht="15.75" x14ac:dyDescent="0.25">
      <c r="A9" s="56" t="s">
        <v>264</v>
      </c>
      <c r="B9" s="128"/>
      <c r="C9" s="128"/>
      <c r="D9" s="128"/>
      <c r="F9" t="s">
        <v>66</v>
      </c>
      <c r="G9"/>
      <c r="H9" t="s">
        <v>13</v>
      </c>
      <c r="I9" t="s">
        <v>7</v>
      </c>
      <c r="J9" s="5">
        <v>7</v>
      </c>
      <c r="K9" s="5">
        <v>7</v>
      </c>
      <c r="L9"/>
      <c r="M9"/>
      <c r="N9"/>
      <c r="O9"/>
      <c r="P9"/>
      <c r="Q9"/>
      <c r="R9" s="6">
        <v>7</v>
      </c>
    </row>
    <row r="10" spans="1:18" ht="15.75" x14ac:dyDescent="0.25">
      <c r="A10" s="56" t="s">
        <v>265</v>
      </c>
      <c r="B10" s="128"/>
      <c r="C10" s="128"/>
      <c r="D10" s="43" t="s">
        <v>267</v>
      </c>
      <c r="F10" t="s">
        <v>67</v>
      </c>
      <c r="G10"/>
      <c r="H10" t="s">
        <v>18</v>
      </c>
      <c r="I10" t="s">
        <v>18</v>
      </c>
      <c r="J10" s="5">
        <v>8</v>
      </c>
      <c r="K10" s="5">
        <v>8</v>
      </c>
      <c r="L10"/>
      <c r="M10"/>
      <c r="N10"/>
      <c r="O10"/>
      <c r="P10"/>
      <c r="Q10"/>
      <c r="R10" s="6">
        <v>8</v>
      </c>
    </row>
    <row r="11" spans="1:18" ht="15.75" x14ac:dyDescent="0.25">
      <c r="A11" s="56" t="s">
        <v>266</v>
      </c>
      <c r="B11" s="57"/>
      <c r="C11" s="56"/>
      <c r="D11" s="56"/>
      <c r="F11" t="s">
        <v>68</v>
      </c>
      <c r="G11"/>
      <c r="H11"/>
      <c r="I11"/>
      <c r="J11" s="6">
        <v>9</v>
      </c>
      <c r="K11" s="6" t="s">
        <v>18</v>
      </c>
      <c r="L11"/>
      <c r="M11"/>
      <c r="N11"/>
      <c r="O11"/>
      <c r="P11"/>
      <c r="Q11"/>
      <c r="R11" s="6">
        <v>9</v>
      </c>
    </row>
    <row r="12" spans="1:18" ht="15.75" x14ac:dyDescent="0.25">
      <c r="A12" s="125"/>
      <c r="B12" s="125"/>
      <c r="C12" s="125"/>
      <c r="D12" s="125"/>
      <c r="F12" t="s">
        <v>69</v>
      </c>
      <c r="G12"/>
      <c r="H12"/>
      <c r="I12"/>
      <c r="J12" s="6">
        <v>10</v>
      </c>
      <c r="K12"/>
      <c r="L12"/>
      <c r="M12"/>
      <c r="N12"/>
      <c r="O12"/>
      <c r="P12"/>
      <c r="Q12"/>
      <c r="R12" s="6">
        <v>10</v>
      </c>
    </row>
    <row r="13" spans="1:18" ht="15.75" x14ac:dyDescent="0.25">
      <c r="A13" s="131" t="s">
        <v>282</v>
      </c>
      <c r="B13" s="132"/>
      <c r="C13" s="132"/>
      <c r="D13" s="133"/>
      <c r="F13" t="s">
        <v>70</v>
      </c>
      <c r="G13"/>
      <c r="H13"/>
      <c r="I13"/>
      <c r="J13" s="6" t="s">
        <v>18</v>
      </c>
      <c r="K13"/>
      <c r="L13"/>
      <c r="M13"/>
      <c r="N13"/>
      <c r="O13"/>
      <c r="P13"/>
      <c r="Q13"/>
      <c r="R13" s="6">
        <v>11</v>
      </c>
    </row>
    <row r="14" spans="1:18" ht="15.75" x14ac:dyDescent="0.25">
      <c r="A14" s="45" t="s">
        <v>26</v>
      </c>
      <c r="B14" s="101"/>
      <c r="C14" s="101"/>
      <c r="D14" s="59"/>
      <c r="F14" t="s">
        <v>71</v>
      </c>
      <c r="G14"/>
      <c r="H14"/>
      <c r="I14"/>
      <c r="J14"/>
      <c r="K14"/>
      <c r="L14"/>
      <c r="M14"/>
      <c r="N14"/>
      <c r="O14"/>
      <c r="P14"/>
      <c r="Q14"/>
      <c r="R14" s="6">
        <v>12</v>
      </c>
    </row>
    <row r="15" spans="1:18" ht="15.75" x14ac:dyDescent="0.25">
      <c r="A15" s="60" t="s">
        <v>279</v>
      </c>
      <c r="B15" s="99"/>
      <c r="C15" s="99"/>
      <c r="D15" s="61">
        <v>0</v>
      </c>
      <c r="F15" t="s">
        <v>72</v>
      </c>
      <c r="G15"/>
      <c r="H15"/>
      <c r="I15"/>
      <c r="J15"/>
      <c r="K15"/>
      <c r="L15"/>
      <c r="M15"/>
      <c r="N15"/>
      <c r="O15"/>
      <c r="P15"/>
      <c r="Q15"/>
      <c r="R15" s="6" t="s">
        <v>18</v>
      </c>
    </row>
    <row r="16" spans="1:18" ht="15.75" x14ac:dyDescent="0.25">
      <c r="A16" s="60" t="s">
        <v>135</v>
      </c>
      <c r="D16" s="44" t="s">
        <v>187</v>
      </c>
      <c r="F16" t="s">
        <v>73</v>
      </c>
      <c r="N16"/>
    </row>
    <row r="17" spans="1:6" ht="15.75" x14ac:dyDescent="0.25">
      <c r="A17" s="60" t="s">
        <v>136</v>
      </c>
      <c r="D17" s="44" t="s">
        <v>187</v>
      </c>
      <c r="F17" t="s">
        <v>74</v>
      </c>
    </row>
    <row r="18" spans="1:6" ht="15.75" x14ac:dyDescent="0.25">
      <c r="A18" s="62" t="s">
        <v>137</v>
      </c>
      <c r="D18" s="46">
        <f>IFERROR((D15/((D17-(D16-1))/30)*12),0)</f>
        <v>0</v>
      </c>
      <c r="F18" t="s">
        <v>75</v>
      </c>
    </row>
    <row r="19" spans="1:6" ht="15.75" x14ac:dyDescent="0.25">
      <c r="A19" s="60"/>
      <c r="D19" s="63"/>
      <c r="F19" t="s">
        <v>76</v>
      </c>
    </row>
    <row r="20" spans="1:6" ht="15.75" x14ac:dyDescent="0.25">
      <c r="A20" s="47" t="s">
        <v>178</v>
      </c>
      <c r="B20" s="13" t="s">
        <v>174</v>
      </c>
      <c r="C20" s="14" t="s">
        <v>175</v>
      </c>
      <c r="D20" s="47" t="s">
        <v>19</v>
      </c>
      <c r="F20" t="s">
        <v>77</v>
      </c>
    </row>
    <row r="21" spans="1:6" ht="15.75" x14ac:dyDescent="0.25">
      <c r="A21" s="48" t="s">
        <v>176</v>
      </c>
      <c r="B21" s="27"/>
      <c r="C21" s="28"/>
      <c r="D21" s="49">
        <v>0</v>
      </c>
      <c r="F21" t="s">
        <v>78</v>
      </c>
    </row>
    <row r="22" spans="1:6" ht="15.75" x14ac:dyDescent="0.25">
      <c r="A22" s="48" t="s">
        <v>168</v>
      </c>
      <c r="B22" s="27"/>
      <c r="C22" s="24" t="str">
        <f>IF(B22="", "", DATE(YEAR(B22), 12, 31))</f>
        <v/>
      </c>
      <c r="D22" s="49">
        <v>0</v>
      </c>
      <c r="F22" t="s">
        <v>79</v>
      </c>
    </row>
    <row r="23" spans="1:6" ht="15.75" x14ac:dyDescent="0.25">
      <c r="A23" s="60"/>
      <c r="D23" s="63"/>
      <c r="F23" t="s">
        <v>80</v>
      </c>
    </row>
    <row r="24" spans="1:6" ht="15.75" x14ac:dyDescent="0.25">
      <c r="A24" s="62" t="s">
        <v>138</v>
      </c>
      <c r="D24" s="50">
        <f>IFERROR(IF(B22="", (D21/((C21-B21)/30)*12),(D21+D22)/(((C21-B21)/30)+((C22-B22)/30))*12),0)</f>
        <v>0</v>
      </c>
      <c r="F24" t="s">
        <v>185</v>
      </c>
    </row>
    <row r="25" spans="1:6" ht="15.75" x14ac:dyDescent="0.25">
      <c r="A25" s="62"/>
      <c r="D25" s="64"/>
      <c r="F25" t="s">
        <v>81</v>
      </c>
    </row>
    <row r="26" spans="1:6" ht="15.75" x14ac:dyDescent="0.25">
      <c r="A26" s="45" t="s">
        <v>149</v>
      </c>
      <c r="B26" s="129"/>
      <c r="C26" s="130"/>
      <c r="D26" s="64"/>
      <c r="F26" t="s">
        <v>82</v>
      </c>
    </row>
    <row r="27" spans="1:6" ht="15.75" x14ac:dyDescent="0.25">
      <c r="A27" s="60" t="s">
        <v>279</v>
      </c>
      <c r="B27" s="99"/>
      <c r="C27" s="99"/>
      <c r="D27" s="61">
        <v>0</v>
      </c>
      <c r="F27" t="s">
        <v>83</v>
      </c>
    </row>
    <row r="28" spans="1:6" ht="15.75" x14ac:dyDescent="0.25">
      <c r="A28" s="60" t="s">
        <v>135</v>
      </c>
      <c r="D28" s="44" t="s">
        <v>187</v>
      </c>
      <c r="F28" t="s">
        <v>84</v>
      </c>
    </row>
    <row r="29" spans="1:6" ht="15.75" x14ac:dyDescent="0.25">
      <c r="A29" s="60" t="s">
        <v>136</v>
      </c>
      <c r="D29" s="44" t="s">
        <v>187</v>
      </c>
      <c r="F29" t="s">
        <v>85</v>
      </c>
    </row>
    <row r="30" spans="1:6" ht="15.75" x14ac:dyDescent="0.25">
      <c r="A30" s="62" t="s">
        <v>137</v>
      </c>
      <c r="D30" s="46">
        <f>IFERROR((D27/((D29-(D28-1))/30)*12),0)</f>
        <v>0</v>
      </c>
      <c r="F30" t="s">
        <v>86</v>
      </c>
    </row>
    <row r="31" spans="1:6" ht="15.75" x14ac:dyDescent="0.25">
      <c r="A31" s="60"/>
      <c r="D31" s="63"/>
      <c r="F31" t="s">
        <v>87</v>
      </c>
    </row>
    <row r="32" spans="1:6" ht="15.75" x14ac:dyDescent="0.25">
      <c r="A32" s="47" t="s">
        <v>178</v>
      </c>
      <c r="B32" s="13" t="s">
        <v>174</v>
      </c>
      <c r="C32" s="14" t="s">
        <v>175</v>
      </c>
      <c r="D32" s="47" t="s">
        <v>19</v>
      </c>
      <c r="F32" t="s">
        <v>88</v>
      </c>
    </row>
    <row r="33" spans="1:7" ht="15.75" x14ac:dyDescent="0.25">
      <c r="A33" s="48" t="s">
        <v>176</v>
      </c>
      <c r="B33" s="27"/>
      <c r="C33" s="28"/>
      <c r="D33" s="49">
        <v>0</v>
      </c>
      <c r="F33" t="s">
        <v>89</v>
      </c>
    </row>
    <row r="34" spans="1:7" ht="15.75" x14ac:dyDescent="0.25">
      <c r="A34" s="48" t="s">
        <v>168</v>
      </c>
      <c r="B34" s="27"/>
      <c r="C34" s="24" t="str">
        <f>IF(B34="", "", DATE(YEAR(B34), 12, 31))</f>
        <v/>
      </c>
      <c r="D34" s="49">
        <v>0</v>
      </c>
      <c r="F34" t="s">
        <v>90</v>
      </c>
    </row>
    <row r="35" spans="1:7" ht="15.75" x14ac:dyDescent="0.25">
      <c r="A35" s="60"/>
      <c r="D35" s="63"/>
      <c r="F35" t="s">
        <v>91</v>
      </c>
    </row>
    <row r="36" spans="1:7" ht="15.75" x14ac:dyDescent="0.25">
      <c r="A36" s="62" t="s">
        <v>138</v>
      </c>
      <c r="D36" s="50">
        <f>IFERROR(IF(B34="", (D33/((C33-B33)/30)*12),(D33+D34)/(((C33-B33)/30)+((C34-B34)/30))*12),0)</f>
        <v>0</v>
      </c>
      <c r="F36" t="s">
        <v>92</v>
      </c>
    </row>
    <row r="37" spans="1:7" ht="15.75" x14ac:dyDescent="0.25">
      <c r="A37" s="62"/>
      <c r="D37" s="64"/>
      <c r="F37" t="s">
        <v>93</v>
      </c>
    </row>
    <row r="38" spans="1:7" ht="15.75" x14ac:dyDescent="0.25">
      <c r="A38" s="19" t="s">
        <v>17</v>
      </c>
      <c r="B38" s="18" t="s">
        <v>14</v>
      </c>
      <c r="C38" s="18" t="s">
        <v>19</v>
      </c>
      <c r="D38" s="51" t="s">
        <v>25</v>
      </c>
      <c r="F38" t="s">
        <v>94</v>
      </c>
      <c r="G38" s="25"/>
    </row>
    <row r="39" spans="1:7" ht="15.75" x14ac:dyDescent="0.25">
      <c r="A39" s="31"/>
      <c r="B39" s="29"/>
      <c r="C39" s="30"/>
      <c r="D39" s="46" t="str">
        <f>IF(B39="","",IF(B39="Weekly",C39*52,IF(B39="Bi-weekly",C39*26,IF(B39="Annual", C39*1,IF(B39="Semi-monthly",C39*24,IF(B39="Monthly",C39*12,IF(B39="Once",C39,IF(B39="Quarterly",C39*4))))))))</f>
        <v/>
      </c>
      <c r="F39" t="s">
        <v>95</v>
      </c>
    </row>
    <row r="40" spans="1:7" ht="15.75" x14ac:dyDescent="0.25">
      <c r="A40" s="31"/>
      <c r="B40" s="29"/>
      <c r="C40" s="30"/>
      <c r="D40" s="46" t="str">
        <f t="shared" ref="D40:D46" si="0">IF(B40="","",IF(B40="Weekly",C40*52,IF(B40="Bi-weekly",C40*26,IF(B40="Annual", C40*1,IF(B40="Semi-monthly",C40*24,IF(B40="Monthly",C40*12,IF(B40="Once",C40,IF(B40="Quarterly",C40*4))))))))</f>
        <v/>
      </c>
      <c r="F40" t="s">
        <v>96</v>
      </c>
    </row>
    <row r="41" spans="1:7" ht="15.75" x14ac:dyDescent="0.25">
      <c r="A41" s="31"/>
      <c r="B41" s="29"/>
      <c r="C41" s="30"/>
      <c r="D41" s="46" t="str">
        <f t="shared" si="0"/>
        <v/>
      </c>
      <c r="F41" t="s">
        <v>97</v>
      </c>
    </row>
    <row r="42" spans="1:7" ht="15.75" x14ac:dyDescent="0.25">
      <c r="A42" s="31"/>
      <c r="B42" s="29"/>
      <c r="C42" s="30"/>
      <c r="D42" s="46" t="str">
        <f t="shared" si="0"/>
        <v/>
      </c>
      <c r="F42" t="s">
        <v>59</v>
      </c>
    </row>
    <row r="43" spans="1:7" ht="15.75" x14ac:dyDescent="0.25">
      <c r="A43" s="31"/>
      <c r="B43" s="29"/>
      <c r="C43" s="30"/>
      <c r="D43" s="46" t="str">
        <f t="shared" si="0"/>
        <v/>
      </c>
      <c r="F43" t="s">
        <v>98</v>
      </c>
    </row>
    <row r="44" spans="1:7" ht="15.75" x14ac:dyDescent="0.25">
      <c r="A44" s="31"/>
      <c r="B44" s="29"/>
      <c r="C44" s="30"/>
      <c r="D44" s="46" t="str">
        <f t="shared" si="0"/>
        <v/>
      </c>
      <c r="F44" t="s">
        <v>99</v>
      </c>
    </row>
    <row r="45" spans="1:7" ht="15.75" x14ac:dyDescent="0.25">
      <c r="A45" s="31"/>
      <c r="B45" s="29"/>
      <c r="C45" s="30"/>
      <c r="D45" s="46" t="str">
        <f t="shared" si="0"/>
        <v/>
      </c>
      <c r="F45" t="s">
        <v>58</v>
      </c>
    </row>
    <row r="46" spans="1:7" ht="15.75" x14ac:dyDescent="0.25">
      <c r="A46" s="31"/>
      <c r="B46" s="29"/>
      <c r="C46" s="30"/>
      <c r="D46" s="46" t="str">
        <f t="shared" si="0"/>
        <v/>
      </c>
      <c r="F46" t="s">
        <v>100</v>
      </c>
    </row>
    <row r="47" spans="1:7" ht="15.75" x14ac:dyDescent="0.25">
      <c r="A47" s="62"/>
      <c r="D47" s="64"/>
      <c r="F47" t="s">
        <v>101</v>
      </c>
    </row>
    <row r="48" spans="1:7" ht="15.75" x14ac:dyDescent="0.25">
      <c r="A48" s="60" t="s">
        <v>139</v>
      </c>
      <c r="D48" s="50">
        <f>SUM(D39:D46)</f>
        <v>0</v>
      </c>
      <c r="F48" t="s">
        <v>57</v>
      </c>
    </row>
    <row r="49" spans="1:6" ht="15.75" x14ac:dyDescent="0.25">
      <c r="A49" s="60" t="s">
        <v>140</v>
      </c>
      <c r="D49" s="50">
        <f>D18+D24+D48+D36+D30</f>
        <v>0</v>
      </c>
      <c r="F49" t="s">
        <v>56</v>
      </c>
    </row>
    <row r="50" spans="1:6" ht="15.75" x14ac:dyDescent="0.25">
      <c r="A50" s="60" t="s">
        <v>146</v>
      </c>
      <c r="D50" s="50">
        <f>D49/12</f>
        <v>0</v>
      </c>
      <c r="F50" t="s">
        <v>102</v>
      </c>
    </row>
    <row r="51" spans="1:6" ht="15.75" x14ac:dyDescent="0.25">
      <c r="A51" s="60"/>
      <c r="D51" s="65"/>
      <c r="F51" t="s">
        <v>103</v>
      </c>
    </row>
    <row r="52" spans="1:6" ht="15.75" x14ac:dyDescent="0.25">
      <c r="A52" s="84" t="s">
        <v>260</v>
      </c>
      <c r="B52" s="100"/>
      <c r="C52" s="100"/>
      <c r="D52" s="59"/>
      <c r="F52" t="s">
        <v>104</v>
      </c>
    </row>
    <row r="53" spans="1:6" ht="15.75" x14ac:dyDescent="0.25">
      <c r="A53" s="86" t="s">
        <v>280</v>
      </c>
      <c r="B53" s="99"/>
      <c r="C53" s="99"/>
      <c r="D53" s="61">
        <v>0</v>
      </c>
      <c r="F53" t="s">
        <v>105</v>
      </c>
    </row>
    <row r="54" spans="1:6" ht="15.75" x14ac:dyDescent="0.25">
      <c r="A54" s="60" t="s">
        <v>135</v>
      </c>
      <c r="D54" s="44" t="s">
        <v>187</v>
      </c>
      <c r="F54" t="s">
        <v>55</v>
      </c>
    </row>
    <row r="55" spans="1:6" ht="15.75" x14ac:dyDescent="0.25">
      <c r="A55" s="60" t="s">
        <v>136</v>
      </c>
      <c r="D55" s="44" t="s">
        <v>187</v>
      </c>
      <c r="F55" t="s">
        <v>54</v>
      </c>
    </row>
    <row r="56" spans="1:6" ht="15.75" x14ac:dyDescent="0.25">
      <c r="A56" s="62" t="s">
        <v>137</v>
      </c>
      <c r="D56" s="46">
        <f>IFERROR((D53/((D55-(D54-1))/30)*12),0)</f>
        <v>0</v>
      </c>
      <c r="F56" t="s">
        <v>53</v>
      </c>
    </row>
    <row r="57" spans="1:6" ht="15.75" x14ac:dyDescent="0.25">
      <c r="A57" s="62"/>
      <c r="D57" s="64"/>
      <c r="F57" t="s">
        <v>45</v>
      </c>
    </row>
    <row r="58" spans="1:6" ht="15.75" x14ac:dyDescent="0.25">
      <c r="A58" s="47" t="s">
        <v>178</v>
      </c>
      <c r="B58" s="13" t="s">
        <v>174</v>
      </c>
      <c r="C58" s="14" t="s">
        <v>175</v>
      </c>
      <c r="D58" s="47" t="s">
        <v>19</v>
      </c>
      <c r="F58" t="s">
        <v>106</v>
      </c>
    </row>
    <row r="59" spans="1:6" ht="15.75" x14ac:dyDescent="0.25">
      <c r="A59" s="48" t="s">
        <v>176</v>
      </c>
      <c r="B59" s="27"/>
      <c r="C59" s="28"/>
      <c r="D59" s="49">
        <v>0</v>
      </c>
      <c r="F59" t="s">
        <v>44</v>
      </c>
    </row>
    <row r="60" spans="1:6" ht="15.75" x14ac:dyDescent="0.25">
      <c r="A60" s="48" t="s">
        <v>168</v>
      </c>
      <c r="B60" s="27"/>
      <c r="C60" s="24" t="str">
        <f>IF(B60="", "", DATE(YEAR(B60), 12, 31))</f>
        <v/>
      </c>
      <c r="D60" s="49">
        <v>0</v>
      </c>
      <c r="F60" t="s">
        <v>52</v>
      </c>
    </row>
    <row r="61" spans="1:6" ht="15.75" x14ac:dyDescent="0.25">
      <c r="A61" s="60"/>
      <c r="D61" s="63"/>
      <c r="F61" t="s">
        <v>51</v>
      </c>
    </row>
    <row r="62" spans="1:6" ht="15.75" x14ac:dyDescent="0.25">
      <c r="A62" s="62" t="s">
        <v>138</v>
      </c>
      <c r="D62" s="50">
        <f>IFERROR(IF(B60="", (D59/((C59-B59)/30)*12),(D59+D60)/(((C59-B59)/30)+((C60-B60)/30))*12),0)</f>
        <v>0</v>
      </c>
      <c r="F62" t="s">
        <v>107</v>
      </c>
    </row>
    <row r="63" spans="1:6" ht="15.75" x14ac:dyDescent="0.25">
      <c r="A63" s="62"/>
      <c r="D63" s="65"/>
      <c r="F63" t="s">
        <v>108</v>
      </c>
    </row>
    <row r="64" spans="1:6" ht="15.75" x14ac:dyDescent="0.25">
      <c r="A64" s="84" t="s">
        <v>261</v>
      </c>
      <c r="B64" s="100"/>
      <c r="C64" s="100"/>
      <c r="D64" s="59"/>
      <c r="F64" t="s">
        <v>46</v>
      </c>
    </row>
    <row r="65" spans="1:6" ht="15.75" x14ac:dyDescent="0.25">
      <c r="A65" s="60" t="s">
        <v>279</v>
      </c>
      <c r="B65" s="99"/>
      <c r="C65" s="99"/>
      <c r="D65" s="61">
        <v>0</v>
      </c>
      <c r="F65" t="s">
        <v>109</v>
      </c>
    </row>
    <row r="66" spans="1:6" ht="15.75" x14ac:dyDescent="0.25">
      <c r="A66" s="60" t="s">
        <v>135</v>
      </c>
      <c r="D66" s="44" t="s">
        <v>187</v>
      </c>
      <c r="F66" t="s">
        <v>110</v>
      </c>
    </row>
    <row r="67" spans="1:6" ht="15.75" x14ac:dyDescent="0.25">
      <c r="A67" s="60" t="s">
        <v>136</v>
      </c>
      <c r="D67" s="44" t="s">
        <v>187</v>
      </c>
      <c r="F67" t="s">
        <v>42</v>
      </c>
    </row>
    <row r="68" spans="1:6" ht="15.75" x14ac:dyDescent="0.25">
      <c r="A68" s="62" t="s">
        <v>137</v>
      </c>
      <c r="D68" s="46">
        <f>IFERROR((D65/((D67-(D66-1))/30)*12),0)</f>
        <v>0</v>
      </c>
      <c r="F68" t="s">
        <v>111</v>
      </c>
    </row>
    <row r="69" spans="1:6" ht="15.75" x14ac:dyDescent="0.25">
      <c r="A69" s="60"/>
      <c r="D69" s="63"/>
      <c r="F69" t="s">
        <v>112</v>
      </c>
    </row>
    <row r="70" spans="1:6" ht="15.75" x14ac:dyDescent="0.25">
      <c r="A70" s="47" t="s">
        <v>178</v>
      </c>
      <c r="B70" s="13" t="s">
        <v>174</v>
      </c>
      <c r="C70" s="14" t="s">
        <v>175</v>
      </c>
      <c r="D70" s="47" t="s">
        <v>19</v>
      </c>
      <c r="F70" t="s">
        <v>41</v>
      </c>
    </row>
    <row r="71" spans="1:6" ht="15.75" x14ac:dyDescent="0.25">
      <c r="A71" s="48" t="s">
        <v>176</v>
      </c>
      <c r="B71" s="27"/>
      <c r="C71" s="28"/>
      <c r="D71" s="49">
        <v>0</v>
      </c>
      <c r="F71" t="s">
        <v>113</v>
      </c>
    </row>
    <row r="72" spans="1:6" ht="15.75" x14ac:dyDescent="0.25">
      <c r="A72" s="48" t="s">
        <v>168</v>
      </c>
      <c r="B72" s="27"/>
      <c r="C72" s="24" t="str">
        <f>IF(B72="", "", DATE(YEAR(B72), 12, 31))</f>
        <v/>
      </c>
      <c r="D72" s="49">
        <v>0</v>
      </c>
      <c r="F72" t="s">
        <v>114</v>
      </c>
    </row>
    <row r="73" spans="1:6" ht="15.75" x14ac:dyDescent="0.25">
      <c r="A73" s="60"/>
      <c r="D73" s="63"/>
      <c r="F73" t="s">
        <v>115</v>
      </c>
    </row>
    <row r="74" spans="1:6" ht="15.75" x14ac:dyDescent="0.25">
      <c r="A74" s="62" t="s">
        <v>138</v>
      </c>
      <c r="D74" s="50">
        <f>IFERROR(IF(B72="", (D71/((C71-B71)/30)*12),(D71+D72)/(((C71-B71)/30)+((C72-B72)/30))*12),0)</f>
        <v>0</v>
      </c>
      <c r="F74" t="s">
        <v>47</v>
      </c>
    </row>
    <row r="75" spans="1:6" ht="15.75" x14ac:dyDescent="0.25">
      <c r="A75" s="62"/>
      <c r="D75" s="65"/>
      <c r="F75" t="s">
        <v>116</v>
      </c>
    </row>
    <row r="76" spans="1:6" ht="15.75" x14ac:dyDescent="0.25">
      <c r="A76" s="19" t="s">
        <v>17</v>
      </c>
      <c r="B76" s="19" t="s">
        <v>14</v>
      </c>
      <c r="C76" s="18" t="s">
        <v>19</v>
      </c>
      <c r="D76" s="51" t="s">
        <v>25</v>
      </c>
      <c r="F76" t="s">
        <v>117</v>
      </c>
    </row>
    <row r="77" spans="1:6" ht="15.75" x14ac:dyDescent="0.25">
      <c r="A77" s="31"/>
      <c r="B77" s="29"/>
      <c r="C77" s="30"/>
      <c r="D77" s="46" t="str">
        <f>IF(B77="","",IF(B77="Weekly",C77*52,IF(B77="Bi-weekly",C77*26,IF(B77="Semi-monthly",C77*24,IF(B77="Monthly",C77*12,IF(B77="Annual", C77*1,IF(B77="Once",C77,IF(B77="Quarterly",C77*4))))))))</f>
        <v/>
      </c>
      <c r="F77" t="s">
        <v>118</v>
      </c>
    </row>
    <row r="78" spans="1:6" ht="15.75" x14ac:dyDescent="0.25">
      <c r="A78" s="31"/>
      <c r="B78" s="29"/>
      <c r="C78" s="30"/>
      <c r="D78" s="46" t="str">
        <f t="shared" ref="D78:D83" si="1">IF(B78="","",IF(B78="Weekly",C78*52,IF(B78="Bi-weekly",C78*26,IF(B78="Semi-monthly",C78*24,IF(B78="Monthly",C78*12,IF(B78="Annual", C78*1,IF(B78="Once",C78,IF(B78="Quarterly",C78*4))))))))</f>
        <v/>
      </c>
      <c r="F78" t="s">
        <v>119</v>
      </c>
    </row>
    <row r="79" spans="1:6" ht="15.75" x14ac:dyDescent="0.25">
      <c r="A79" s="31"/>
      <c r="B79" s="29"/>
      <c r="C79" s="30"/>
      <c r="D79" s="46" t="str">
        <f t="shared" si="1"/>
        <v/>
      </c>
      <c r="F79" t="s">
        <v>120</v>
      </c>
    </row>
    <row r="80" spans="1:6" ht="15.75" x14ac:dyDescent="0.25">
      <c r="A80" s="31"/>
      <c r="B80" s="29"/>
      <c r="C80" s="30"/>
      <c r="D80" s="46" t="str">
        <f t="shared" si="1"/>
        <v/>
      </c>
      <c r="F80" t="s">
        <v>121</v>
      </c>
    </row>
    <row r="81" spans="1:6" ht="15.75" x14ac:dyDescent="0.25">
      <c r="A81" s="31"/>
      <c r="B81" s="29"/>
      <c r="C81" s="30"/>
      <c r="D81" s="46" t="str">
        <f t="shared" si="1"/>
        <v/>
      </c>
      <c r="F81" t="s">
        <v>32</v>
      </c>
    </row>
    <row r="82" spans="1:6" ht="15.75" x14ac:dyDescent="0.25">
      <c r="A82" s="31"/>
      <c r="B82" s="29"/>
      <c r="C82" s="30"/>
      <c r="D82" s="46" t="str">
        <f t="shared" si="1"/>
        <v/>
      </c>
      <c r="F82" t="s">
        <v>33</v>
      </c>
    </row>
    <row r="83" spans="1:6" ht="15.75" x14ac:dyDescent="0.25">
      <c r="A83" s="31"/>
      <c r="B83" s="29"/>
      <c r="C83" s="30"/>
      <c r="D83" s="46" t="str">
        <f t="shared" si="1"/>
        <v/>
      </c>
      <c r="F83" t="s">
        <v>122</v>
      </c>
    </row>
    <row r="84" spans="1:6" ht="15.75" x14ac:dyDescent="0.25">
      <c r="A84" s="66"/>
      <c r="B84" s="20"/>
      <c r="C84" s="20"/>
      <c r="D84" s="67"/>
      <c r="F84" t="s">
        <v>123</v>
      </c>
    </row>
    <row r="85" spans="1:6" ht="15.75" x14ac:dyDescent="0.25">
      <c r="A85" s="60" t="s">
        <v>141</v>
      </c>
      <c r="D85" s="50">
        <f>SUM(D77:D83)</f>
        <v>0</v>
      </c>
      <c r="F85" t="s">
        <v>124</v>
      </c>
    </row>
    <row r="86" spans="1:6" ht="15.75" x14ac:dyDescent="0.25">
      <c r="A86" s="60" t="s">
        <v>142</v>
      </c>
      <c r="D86" s="50">
        <f>D56+D85+D62+D68+D74</f>
        <v>0</v>
      </c>
      <c r="F86" t="s">
        <v>43</v>
      </c>
    </row>
    <row r="87" spans="1:6" ht="15.75" x14ac:dyDescent="0.25">
      <c r="A87" s="60" t="s">
        <v>147</v>
      </c>
      <c r="D87" s="50">
        <f>D86/12</f>
        <v>0</v>
      </c>
      <c r="F87" t="s">
        <v>125</v>
      </c>
    </row>
    <row r="88" spans="1:6" ht="15.75" x14ac:dyDescent="0.25">
      <c r="A88" s="60"/>
      <c r="D88" s="65"/>
      <c r="F88" t="s">
        <v>34</v>
      </c>
    </row>
    <row r="89" spans="1:6" ht="15.75" x14ac:dyDescent="0.25">
      <c r="A89" s="84" t="s">
        <v>259</v>
      </c>
      <c r="B89" s="101"/>
      <c r="C89" s="101"/>
      <c r="D89" s="59"/>
      <c r="F89" t="s">
        <v>35</v>
      </c>
    </row>
    <row r="90" spans="1:6" ht="15.75" x14ac:dyDescent="0.25">
      <c r="A90" s="60" t="s">
        <v>279</v>
      </c>
      <c r="B90" s="99"/>
      <c r="C90" s="99"/>
      <c r="D90" s="61">
        <v>0</v>
      </c>
      <c r="F90" t="s">
        <v>48</v>
      </c>
    </row>
    <row r="91" spans="1:6" ht="15.75" x14ac:dyDescent="0.25">
      <c r="A91" s="60" t="s">
        <v>135</v>
      </c>
      <c r="D91" s="44" t="s">
        <v>187</v>
      </c>
      <c r="F91" t="s">
        <v>36</v>
      </c>
    </row>
    <row r="92" spans="1:6" ht="15.75" x14ac:dyDescent="0.25">
      <c r="A92" s="60" t="s">
        <v>136</v>
      </c>
      <c r="D92" s="44" t="s">
        <v>187</v>
      </c>
      <c r="F92" t="s">
        <v>49</v>
      </c>
    </row>
    <row r="93" spans="1:6" ht="15.75" x14ac:dyDescent="0.25">
      <c r="A93" s="62" t="s">
        <v>137</v>
      </c>
      <c r="D93" s="46">
        <f>IFERROR((D90/((D92-(D91-1))/30)*12),0)</f>
        <v>0</v>
      </c>
      <c r="F93" t="s">
        <v>126</v>
      </c>
    </row>
    <row r="94" spans="1:6" ht="15.75" x14ac:dyDescent="0.25">
      <c r="A94" s="60"/>
      <c r="D94" s="63"/>
      <c r="F94" t="s">
        <v>127</v>
      </c>
    </row>
    <row r="95" spans="1:6" ht="15.75" x14ac:dyDescent="0.25">
      <c r="A95" s="47" t="s">
        <v>178</v>
      </c>
      <c r="B95" s="13" t="s">
        <v>174</v>
      </c>
      <c r="C95" s="14" t="s">
        <v>175</v>
      </c>
      <c r="D95" s="47" t="s">
        <v>19</v>
      </c>
      <c r="F95" t="s">
        <v>37</v>
      </c>
    </row>
    <row r="96" spans="1:6" ht="15.75" x14ac:dyDescent="0.25">
      <c r="A96" s="48" t="s">
        <v>176</v>
      </c>
      <c r="B96" s="27"/>
      <c r="C96" s="28"/>
      <c r="D96" s="49">
        <v>0</v>
      </c>
      <c r="F96" t="s">
        <v>128</v>
      </c>
    </row>
    <row r="97" spans="1:6" ht="15.75" x14ac:dyDescent="0.25">
      <c r="A97" s="48" t="s">
        <v>168</v>
      </c>
      <c r="B97" s="27"/>
      <c r="C97" s="24" t="str">
        <f>IF(B97="", "", DATE(YEAR(B97), 12, 31))</f>
        <v/>
      </c>
      <c r="D97" s="49">
        <v>0</v>
      </c>
      <c r="F97" t="s">
        <v>38</v>
      </c>
    </row>
    <row r="98" spans="1:6" ht="15.75" x14ac:dyDescent="0.25">
      <c r="A98" s="60"/>
      <c r="D98" s="63"/>
      <c r="F98" t="s">
        <v>129</v>
      </c>
    </row>
    <row r="99" spans="1:6" ht="15.75" x14ac:dyDescent="0.25">
      <c r="A99" s="62" t="s">
        <v>138</v>
      </c>
      <c r="D99" s="50">
        <f>IFERROR(IF(B97="", (D96/((C96-B96)/30)*12),(D96+D97)/(((C96-B96)/30)+((C97-B97)/30))*12),0)</f>
        <v>0</v>
      </c>
      <c r="F99" t="s">
        <v>130</v>
      </c>
    </row>
    <row r="100" spans="1:6" ht="15.75" x14ac:dyDescent="0.25">
      <c r="A100" s="62"/>
      <c r="D100" s="65"/>
      <c r="F100" t="s">
        <v>39</v>
      </c>
    </row>
    <row r="101" spans="1:6" ht="15.75" x14ac:dyDescent="0.25">
      <c r="A101" s="84" t="s">
        <v>262</v>
      </c>
      <c r="B101" s="101"/>
      <c r="C101" s="101"/>
      <c r="D101" s="59"/>
      <c r="F101" t="s">
        <v>131</v>
      </c>
    </row>
    <row r="102" spans="1:6" ht="15.75" x14ac:dyDescent="0.25">
      <c r="A102" s="60" t="s">
        <v>279</v>
      </c>
      <c r="B102" s="99"/>
      <c r="C102" s="99"/>
      <c r="D102" s="61">
        <v>0</v>
      </c>
      <c r="F102" t="s">
        <v>40</v>
      </c>
    </row>
    <row r="103" spans="1:6" ht="15.75" x14ac:dyDescent="0.25">
      <c r="A103" s="60" t="s">
        <v>135</v>
      </c>
      <c r="D103" s="44" t="s">
        <v>187</v>
      </c>
      <c r="F103" t="s">
        <v>132</v>
      </c>
    </row>
    <row r="104" spans="1:6" ht="15.75" x14ac:dyDescent="0.25">
      <c r="A104" s="60" t="s">
        <v>136</v>
      </c>
      <c r="D104" s="44" t="s">
        <v>187</v>
      </c>
      <c r="F104" t="s">
        <v>50</v>
      </c>
    </row>
    <row r="105" spans="1:6" ht="15.75" x14ac:dyDescent="0.25">
      <c r="A105" s="62" t="s">
        <v>137</v>
      </c>
      <c r="D105" s="46">
        <f>IFERROR((D102/((D104-(D103-1))/30)*12),0)</f>
        <v>0</v>
      </c>
      <c r="F105" t="s">
        <v>18</v>
      </c>
    </row>
    <row r="106" spans="1:6" ht="15.75" x14ac:dyDescent="0.25">
      <c r="A106" s="60"/>
      <c r="D106" s="63"/>
    </row>
    <row r="107" spans="1:6" ht="15.75" x14ac:dyDescent="0.25">
      <c r="A107" s="47" t="s">
        <v>178</v>
      </c>
      <c r="B107" s="13" t="s">
        <v>174</v>
      </c>
      <c r="C107" s="14" t="s">
        <v>175</v>
      </c>
      <c r="D107" s="47" t="s">
        <v>19</v>
      </c>
    </row>
    <row r="108" spans="1:6" ht="15.75" x14ac:dyDescent="0.25">
      <c r="A108" s="48" t="s">
        <v>176</v>
      </c>
      <c r="B108" s="27"/>
      <c r="C108" s="28"/>
      <c r="D108" s="49">
        <v>0</v>
      </c>
    </row>
    <row r="109" spans="1:6" ht="15.75" x14ac:dyDescent="0.25">
      <c r="A109" s="48" t="s">
        <v>168</v>
      </c>
      <c r="B109" s="27"/>
      <c r="C109" s="24" t="str">
        <f>IF(B109="", "", DATE(YEAR(B109), 12, 31))</f>
        <v/>
      </c>
      <c r="D109" s="49">
        <v>0</v>
      </c>
    </row>
    <row r="110" spans="1:6" ht="15.75" x14ac:dyDescent="0.25">
      <c r="A110" s="60"/>
      <c r="D110" s="63"/>
    </row>
    <row r="111" spans="1:6" ht="15.75" x14ac:dyDescent="0.25">
      <c r="A111" s="62" t="s">
        <v>138</v>
      </c>
      <c r="D111" s="50">
        <f>IFERROR(IF(B109="", (D108/((C108-B108)/30)*12),(D108+D109)/(((C108-B108)/30)+((C109-B109)/30))*12),0)</f>
        <v>0</v>
      </c>
    </row>
    <row r="112" spans="1:6" ht="15.75" x14ac:dyDescent="0.25">
      <c r="A112" s="62"/>
      <c r="D112" s="65"/>
    </row>
    <row r="113" spans="1:4" ht="15.75" x14ac:dyDescent="0.25">
      <c r="A113" s="19" t="s">
        <v>17</v>
      </c>
      <c r="B113" s="19" t="s">
        <v>14</v>
      </c>
      <c r="C113" s="18" t="s">
        <v>19</v>
      </c>
      <c r="D113" s="51" t="s">
        <v>25</v>
      </c>
    </row>
    <row r="114" spans="1:4" ht="15.75" x14ac:dyDescent="0.25">
      <c r="A114" s="31"/>
      <c r="B114" s="29"/>
      <c r="C114" s="30"/>
      <c r="D114" s="46" t="str">
        <f>IF(B114="","",IF(B114="Weekly",C114*52,IF(B114="Bi-weekly",C114*26,IF(B114="Semi-monthly",C114*24,IF(B114="Monthly",C114*12,IF(B114="Once",C114,IF(B114="Annual", C114*1, IF(B114="Quarterly",C114*4))))))))</f>
        <v/>
      </c>
    </row>
    <row r="115" spans="1:4" ht="15.75" x14ac:dyDescent="0.25">
      <c r="A115" s="31"/>
      <c r="B115" s="29"/>
      <c r="C115" s="30"/>
      <c r="D115" s="46" t="str">
        <f t="shared" ref="D115:D121" si="2">IF(B115="","",IF(B115="Weekly",C115*52,IF(B115="Bi-weekly",C115*26,IF(B115="Semi-monthly",C115*24,IF(B115="Monthly",C115*12,IF(B115="Once",C115,IF(B115="Annual", C115*1, IF(B115="Quarterly",C115*4))))))))</f>
        <v/>
      </c>
    </row>
    <row r="116" spans="1:4" ht="15.75" x14ac:dyDescent="0.25">
      <c r="A116" s="31"/>
      <c r="B116" s="29"/>
      <c r="C116" s="30"/>
      <c r="D116" s="46" t="str">
        <f t="shared" si="2"/>
        <v/>
      </c>
    </row>
    <row r="117" spans="1:4" ht="15.75" x14ac:dyDescent="0.25">
      <c r="A117" s="31"/>
      <c r="B117" s="29"/>
      <c r="C117" s="30"/>
      <c r="D117" s="46" t="str">
        <f t="shared" si="2"/>
        <v/>
      </c>
    </row>
    <row r="118" spans="1:4" ht="15.75" x14ac:dyDescent="0.25">
      <c r="A118" s="31"/>
      <c r="B118" s="29"/>
      <c r="C118" s="30"/>
      <c r="D118" s="46" t="str">
        <f t="shared" si="2"/>
        <v/>
      </c>
    </row>
    <row r="119" spans="1:4" ht="15.75" x14ac:dyDescent="0.25">
      <c r="A119" s="31"/>
      <c r="B119" s="29"/>
      <c r="C119" s="30"/>
      <c r="D119" s="46" t="str">
        <f t="shared" si="2"/>
        <v/>
      </c>
    </row>
    <row r="120" spans="1:4" ht="15.75" x14ac:dyDescent="0.25">
      <c r="A120" s="31"/>
      <c r="B120" s="29"/>
      <c r="C120" s="30"/>
      <c r="D120" s="46" t="str">
        <f t="shared" si="2"/>
        <v/>
      </c>
    </row>
    <row r="121" spans="1:4" ht="15.75" x14ac:dyDescent="0.25">
      <c r="A121" s="31"/>
      <c r="B121" s="29"/>
      <c r="C121" s="30"/>
      <c r="D121" s="46" t="str">
        <f t="shared" si="2"/>
        <v/>
      </c>
    </row>
    <row r="122" spans="1:4" ht="15.75" x14ac:dyDescent="0.25">
      <c r="A122" s="66"/>
      <c r="B122" s="20"/>
      <c r="C122" s="20"/>
      <c r="D122" s="67"/>
    </row>
    <row r="123" spans="1:4" ht="15.75" x14ac:dyDescent="0.25">
      <c r="A123" s="60" t="s">
        <v>143</v>
      </c>
      <c r="D123" s="50">
        <f>SUM(D114:D121)</f>
        <v>0</v>
      </c>
    </row>
    <row r="124" spans="1:4" ht="15.75" x14ac:dyDescent="0.25">
      <c r="A124" s="60" t="s">
        <v>144</v>
      </c>
      <c r="D124" s="50">
        <f>D93+D123+D99+D105+D111</f>
        <v>0</v>
      </c>
    </row>
    <row r="125" spans="1:4" ht="15.75" x14ac:dyDescent="0.25">
      <c r="A125" s="60" t="s">
        <v>148</v>
      </c>
      <c r="D125" s="50">
        <f>D124/12</f>
        <v>0</v>
      </c>
    </row>
    <row r="126" spans="1:4" ht="15.75" x14ac:dyDescent="0.25">
      <c r="A126" s="60"/>
      <c r="D126" s="68"/>
    </row>
    <row r="127" spans="1:4" ht="15.75" x14ac:dyDescent="0.25">
      <c r="A127" s="84" t="s">
        <v>278</v>
      </c>
      <c r="B127" s="101"/>
      <c r="C127" s="101"/>
      <c r="D127" s="59"/>
    </row>
    <row r="128" spans="1:4" ht="15.75" x14ac:dyDescent="0.25">
      <c r="A128" s="60" t="s">
        <v>279</v>
      </c>
      <c r="B128" s="99"/>
      <c r="C128" s="99"/>
      <c r="D128" s="61">
        <v>0</v>
      </c>
    </row>
    <row r="129" spans="1:4" ht="15.75" x14ac:dyDescent="0.25">
      <c r="A129" s="60" t="s">
        <v>135</v>
      </c>
      <c r="D129" s="44" t="s">
        <v>187</v>
      </c>
    </row>
    <row r="130" spans="1:4" ht="15.75" x14ac:dyDescent="0.25">
      <c r="A130" s="60" t="s">
        <v>136</v>
      </c>
      <c r="D130" s="44" t="s">
        <v>187</v>
      </c>
    </row>
    <row r="131" spans="1:4" ht="15.75" x14ac:dyDescent="0.25">
      <c r="A131" s="62" t="s">
        <v>137</v>
      </c>
      <c r="D131" s="46">
        <f>IFERROR((D128/((D130-(D129-1))/30)*12),0)</f>
        <v>0</v>
      </c>
    </row>
    <row r="132" spans="1:4" ht="15.75" x14ac:dyDescent="0.25">
      <c r="A132" s="60"/>
      <c r="D132" s="63"/>
    </row>
    <row r="133" spans="1:4" ht="15.75" x14ac:dyDescent="0.25">
      <c r="A133" s="47" t="s">
        <v>178</v>
      </c>
      <c r="B133" s="13" t="s">
        <v>174</v>
      </c>
      <c r="C133" s="14" t="s">
        <v>175</v>
      </c>
      <c r="D133" s="47" t="s">
        <v>19</v>
      </c>
    </row>
    <row r="134" spans="1:4" ht="15.75" x14ac:dyDescent="0.25">
      <c r="A134" s="48" t="s">
        <v>176</v>
      </c>
      <c r="B134" s="27"/>
      <c r="C134" s="28"/>
      <c r="D134" s="49">
        <v>0</v>
      </c>
    </row>
    <row r="135" spans="1:4" ht="15.75" x14ac:dyDescent="0.25">
      <c r="A135" s="48" t="s">
        <v>168</v>
      </c>
      <c r="B135" s="27"/>
      <c r="C135" s="24" t="str">
        <f>IF(B135="", "", DATE(YEAR(B135), 12, 31))</f>
        <v/>
      </c>
      <c r="D135" s="49">
        <v>0</v>
      </c>
    </row>
    <row r="136" spans="1:4" ht="15.75" x14ac:dyDescent="0.25">
      <c r="A136" s="60"/>
      <c r="D136" s="63"/>
    </row>
    <row r="137" spans="1:4" ht="15.75" x14ac:dyDescent="0.25">
      <c r="A137" s="62" t="s">
        <v>138</v>
      </c>
      <c r="D137" s="50">
        <f>IFERROR(IF(B135="", (D134/((C134-B134)/30)*12),(D134+D135)/(((C134-B134)/30)+((C135-B135)/30))*12),0)</f>
        <v>0</v>
      </c>
    </row>
    <row r="138" spans="1:4" ht="15.75" x14ac:dyDescent="0.25">
      <c r="A138" s="62"/>
      <c r="D138" s="65"/>
    </row>
    <row r="139" spans="1:4" ht="15.75" x14ac:dyDescent="0.25">
      <c r="A139" s="84" t="s">
        <v>277</v>
      </c>
      <c r="B139" s="101"/>
      <c r="C139" s="101"/>
      <c r="D139" s="59"/>
    </row>
    <row r="140" spans="1:4" ht="15.75" x14ac:dyDescent="0.25">
      <c r="A140" s="60" t="s">
        <v>279</v>
      </c>
      <c r="B140" s="99"/>
      <c r="C140" s="99"/>
      <c r="D140" s="61">
        <v>0</v>
      </c>
    </row>
    <row r="141" spans="1:4" ht="15.75" x14ac:dyDescent="0.25">
      <c r="A141" s="60" t="s">
        <v>135</v>
      </c>
      <c r="D141" s="44" t="s">
        <v>187</v>
      </c>
    </row>
    <row r="142" spans="1:4" ht="15.75" x14ac:dyDescent="0.25">
      <c r="A142" s="60" t="s">
        <v>136</v>
      </c>
      <c r="D142" s="44" t="s">
        <v>187</v>
      </c>
    </row>
    <row r="143" spans="1:4" ht="15.75" x14ac:dyDescent="0.25">
      <c r="A143" s="62" t="s">
        <v>137</v>
      </c>
      <c r="D143" s="46">
        <f>IFERROR((D140/((D142-(D141-1))/30)*12),0)</f>
        <v>0</v>
      </c>
    </row>
    <row r="144" spans="1:4" ht="15.75" x14ac:dyDescent="0.25">
      <c r="A144" s="60"/>
      <c r="D144" s="63"/>
    </row>
    <row r="145" spans="1:4" ht="15.75" x14ac:dyDescent="0.25">
      <c r="A145" s="47" t="s">
        <v>178</v>
      </c>
      <c r="B145" s="13" t="s">
        <v>174</v>
      </c>
      <c r="C145" s="14" t="s">
        <v>175</v>
      </c>
      <c r="D145" s="47" t="s">
        <v>19</v>
      </c>
    </row>
    <row r="146" spans="1:4" ht="15.75" x14ac:dyDescent="0.25">
      <c r="A146" s="48" t="s">
        <v>176</v>
      </c>
      <c r="B146" s="27"/>
      <c r="C146" s="28"/>
      <c r="D146" s="49">
        <v>0</v>
      </c>
    </row>
    <row r="147" spans="1:4" ht="15.75" x14ac:dyDescent="0.25">
      <c r="A147" s="48" t="s">
        <v>168</v>
      </c>
      <c r="B147" s="27"/>
      <c r="C147" s="24" t="str">
        <f>IF(B147="", "", DATE(YEAR(B147), 12, 31))</f>
        <v/>
      </c>
      <c r="D147" s="49">
        <v>0</v>
      </c>
    </row>
    <row r="148" spans="1:4" ht="15.75" x14ac:dyDescent="0.25">
      <c r="A148" s="60"/>
      <c r="D148" s="63"/>
    </row>
    <row r="149" spans="1:4" ht="15.75" x14ac:dyDescent="0.25">
      <c r="A149" s="62" t="s">
        <v>138</v>
      </c>
      <c r="D149" s="50">
        <f>IFERROR(IF(B147="", (D146/((C146-B146)/30)*12),(D146+D147)/(((C146-B146)/30)+((C147-B147)/30))*12),0)</f>
        <v>0</v>
      </c>
    </row>
    <row r="150" spans="1:4" ht="15.75" x14ac:dyDescent="0.25">
      <c r="A150" s="62"/>
      <c r="D150" s="65"/>
    </row>
    <row r="151" spans="1:4" ht="15.75" x14ac:dyDescent="0.25">
      <c r="A151" s="19" t="s">
        <v>17</v>
      </c>
      <c r="B151" s="19" t="s">
        <v>14</v>
      </c>
      <c r="C151" s="18" t="s">
        <v>19</v>
      </c>
      <c r="D151" s="51" t="s">
        <v>25</v>
      </c>
    </row>
    <row r="152" spans="1:4" ht="15.75" x14ac:dyDescent="0.25">
      <c r="A152" s="31"/>
      <c r="B152" s="29"/>
      <c r="C152" s="30"/>
      <c r="D152" s="46" t="str">
        <f>IF(B152="","",IF(B152="Weekly",C152*52,IF(B152="Bi-weekly",C152*26,IF(B152="Semi-monthly",C152*24,IF(B152="Monthly",C152*12,IF(B152="Once",C152,IF(B152="Annual", C152*1, IF(B152="Quarterly",C152*4))))))))</f>
        <v/>
      </c>
    </row>
    <row r="153" spans="1:4" ht="15.75" x14ac:dyDescent="0.25">
      <c r="A153" s="31"/>
      <c r="B153" s="29"/>
      <c r="C153" s="30"/>
      <c r="D153" s="46" t="str">
        <f t="shared" ref="D153:D159" si="3">IF(B153="","",IF(B153="Weekly",C153*52,IF(B153="Bi-weekly",C153*26,IF(B153="Semi-monthly",C153*24,IF(B153="Monthly",C153*12,IF(B153="Once",C153,IF(B153="Annual", C153*1, IF(B153="Quarterly",C153*4))))))))</f>
        <v/>
      </c>
    </row>
    <row r="154" spans="1:4" ht="15.75" x14ac:dyDescent="0.25">
      <c r="A154" s="31"/>
      <c r="B154" s="29"/>
      <c r="C154" s="30"/>
      <c r="D154" s="46" t="str">
        <f t="shared" si="3"/>
        <v/>
      </c>
    </row>
    <row r="155" spans="1:4" ht="15.75" x14ac:dyDescent="0.25">
      <c r="A155" s="31"/>
      <c r="B155" s="29"/>
      <c r="C155" s="30"/>
      <c r="D155" s="46" t="str">
        <f t="shared" si="3"/>
        <v/>
      </c>
    </row>
    <row r="156" spans="1:4" ht="15.75" x14ac:dyDescent="0.25">
      <c r="A156" s="31"/>
      <c r="B156" s="29"/>
      <c r="C156" s="30"/>
      <c r="D156" s="46" t="str">
        <f t="shared" si="3"/>
        <v/>
      </c>
    </row>
    <row r="157" spans="1:4" ht="15.75" x14ac:dyDescent="0.25">
      <c r="A157" s="31"/>
      <c r="B157" s="29"/>
      <c r="C157" s="30"/>
      <c r="D157" s="46" t="str">
        <f t="shared" si="3"/>
        <v/>
      </c>
    </row>
    <row r="158" spans="1:4" ht="15.75" x14ac:dyDescent="0.25">
      <c r="A158" s="31"/>
      <c r="B158" s="29"/>
      <c r="C158" s="30"/>
      <c r="D158" s="46" t="str">
        <f t="shared" si="3"/>
        <v/>
      </c>
    </row>
    <row r="159" spans="1:4" ht="15.75" x14ac:dyDescent="0.25">
      <c r="A159" s="31"/>
      <c r="B159" s="29"/>
      <c r="C159" s="30"/>
      <c r="D159" s="46" t="str">
        <f t="shared" si="3"/>
        <v/>
      </c>
    </row>
    <row r="160" spans="1:4" ht="15.75" x14ac:dyDescent="0.25">
      <c r="A160" s="66"/>
      <c r="B160" s="20"/>
      <c r="C160" s="20"/>
      <c r="D160" s="67"/>
    </row>
    <row r="161" spans="1:4" ht="15.75" x14ac:dyDescent="0.25">
      <c r="A161" s="60" t="s">
        <v>143</v>
      </c>
      <c r="D161" s="50">
        <f>SUM(D152:D159)</f>
        <v>0</v>
      </c>
    </row>
    <row r="162" spans="1:4" ht="15.75" x14ac:dyDescent="0.25">
      <c r="A162" s="60" t="s">
        <v>144</v>
      </c>
      <c r="D162" s="50">
        <f>D131+D161+D137+D143+D149</f>
        <v>0</v>
      </c>
    </row>
    <row r="163" spans="1:4" ht="15.75" x14ac:dyDescent="0.25">
      <c r="A163" s="60" t="s">
        <v>148</v>
      </c>
      <c r="D163" s="50">
        <f>D162/12</f>
        <v>0</v>
      </c>
    </row>
    <row r="164" spans="1:4" ht="15.75" x14ac:dyDescent="0.25">
      <c r="A164" s="60"/>
      <c r="D164" s="68"/>
    </row>
    <row r="165" spans="1:4" ht="32.25" customHeight="1" x14ac:dyDescent="0.25">
      <c r="A165" s="52" t="s">
        <v>181</v>
      </c>
      <c r="B165" s="33" t="s">
        <v>152</v>
      </c>
      <c r="C165" s="33" t="s">
        <v>19</v>
      </c>
      <c r="D165" s="53" t="s">
        <v>19</v>
      </c>
    </row>
    <row r="166" spans="1:4" ht="15.75" x14ac:dyDescent="0.25">
      <c r="A166" s="31"/>
      <c r="B166" s="29"/>
      <c r="C166" s="30"/>
      <c r="D166" s="50" t="str">
        <f>IF(B166="","",C166)</f>
        <v/>
      </c>
    </row>
    <row r="167" spans="1:4" ht="15.75" x14ac:dyDescent="0.25">
      <c r="A167" s="31"/>
      <c r="B167" s="29"/>
      <c r="C167" s="30"/>
      <c r="D167" s="50" t="str">
        <f t="shared" ref="D167:D174" si="4">IF(B167="","",C167)</f>
        <v/>
      </c>
    </row>
    <row r="168" spans="1:4" ht="15.75" x14ac:dyDescent="0.25">
      <c r="A168" s="31"/>
      <c r="B168" s="29"/>
      <c r="C168" s="30"/>
      <c r="D168" s="50" t="str">
        <f t="shared" si="4"/>
        <v/>
      </c>
    </row>
    <row r="169" spans="1:4" ht="15.75" x14ac:dyDescent="0.25">
      <c r="A169" s="31"/>
      <c r="B169" s="29"/>
      <c r="C169" s="30"/>
      <c r="D169" s="50" t="str">
        <f t="shared" si="4"/>
        <v/>
      </c>
    </row>
    <row r="170" spans="1:4" ht="15.75" x14ac:dyDescent="0.25">
      <c r="A170" s="31"/>
      <c r="B170" s="29"/>
      <c r="C170" s="30"/>
      <c r="D170" s="50" t="str">
        <f t="shared" si="4"/>
        <v/>
      </c>
    </row>
    <row r="171" spans="1:4" ht="15.75" x14ac:dyDescent="0.25">
      <c r="A171" s="31"/>
      <c r="B171" s="29"/>
      <c r="C171" s="30"/>
      <c r="D171" s="50" t="str">
        <f t="shared" si="4"/>
        <v/>
      </c>
    </row>
    <row r="172" spans="1:4" ht="15.75" x14ac:dyDescent="0.25">
      <c r="A172" s="31"/>
      <c r="B172" s="29"/>
      <c r="C172" s="30"/>
      <c r="D172" s="50" t="str">
        <f t="shared" si="4"/>
        <v/>
      </c>
    </row>
    <row r="173" spans="1:4" ht="15.75" x14ac:dyDescent="0.25">
      <c r="A173" s="31"/>
      <c r="B173" s="29"/>
      <c r="C173" s="30"/>
      <c r="D173" s="50" t="str">
        <f t="shared" si="4"/>
        <v/>
      </c>
    </row>
    <row r="174" spans="1:4" ht="15.75" x14ac:dyDescent="0.25">
      <c r="A174" s="31"/>
      <c r="B174" s="29"/>
      <c r="C174" s="30"/>
      <c r="D174" s="50" t="str">
        <f t="shared" si="4"/>
        <v/>
      </c>
    </row>
    <row r="175" spans="1:4" ht="15.75" x14ac:dyDescent="0.25">
      <c r="A175" s="60"/>
      <c r="D175" s="68"/>
    </row>
    <row r="176" spans="1:4" ht="15.75" x14ac:dyDescent="0.25">
      <c r="A176" s="60" t="s">
        <v>159</v>
      </c>
      <c r="D176" s="50">
        <f>SUM(D166:D174)</f>
        <v>0</v>
      </c>
    </row>
    <row r="177" spans="1:4" ht="15.75" x14ac:dyDescent="0.25">
      <c r="A177" s="69" t="s">
        <v>160</v>
      </c>
      <c r="D177" s="30">
        <v>0</v>
      </c>
    </row>
    <row r="178" spans="1:4" ht="15.75" x14ac:dyDescent="0.25">
      <c r="A178" s="60" t="s">
        <v>161</v>
      </c>
      <c r="D178" s="54">
        <f>D176-D177</f>
        <v>0</v>
      </c>
    </row>
    <row r="179" spans="1:4" ht="15.75" x14ac:dyDescent="0.25">
      <c r="A179" s="70" t="s">
        <v>177</v>
      </c>
      <c r="B179" s="26">
        <v>0.02</v>
      </c>
      <c r="C179" s="11" t="s">
        <v>162</v>
      </c>
      <c r="D179" s="50">
        <f>D178*B179</f>
        <v>0</v>
      </c>
    </row>
    <row r="180" spans="1:4" ht="15.75" x14ac:dyDescent="0.25">
      <c r="A180" s="69" t="s">
        <v>163</v>
      </c>
      <c r="B180" s="16"/>
      <c r="D180" s="30">
        <v>0</v>
      </c>
    </row>
    <row r="181" spans="1:4" ht="15.75" x14ac:dyDescent="0.25">
      <c r="A181" s="70" t="s">
        <v>164</v>
      </c>
      <c r="D181" s="50">
        <f>IF(D176&lt;5000, 0, IF(MAX(D179:D180)&lt;0,0,MAX(D179:D180)))</f>
        <v>0</v>
      </c>
    </row>
    <row r="182" spans="1:4" ht="15.75" x14ac:dyDescent="0.25">
      <c r="A182" s="55" t="s">
        <v>165</v>
      </c>
      <c r="B182" s="17" t="s">
        <v>166</v>
      </c>
      <c r="C182" s="102" t="s">
        <v>19</v>
      </c>
      <c r="D182" s="103"/>
    </row>
    <row r="183" spans="1:4" ht="15.75" x14ac:dyDescent="0.25">
      <c r="A183" s="48" t="s">
        <v>167</v>
      </c>
      <c r="B183" s="31"/>
      <c r="C183" s="104"/>
      <c r="D183" s="105"/>
    </row>
    <row r="184" spans="1:4" ht="15.75" x14ac:dyDescent="0.25">
      <c r="A184" s="48" t="s">
        <v>168</v>
      </c>
      <c r="B184" s="31"/>
      <c r="C184" s="104"/>
      <c r="D184" s="105"/>
    </row>
    <row r="185" spans="1:4" ht="15.75" x14ac:dyDescent="0.25">
      <c r="A185" s="48" t="s">
        <v>169</v>
      </c>
      <c r="B185" s="31"/>
      <c r="C185" s="104"/>
      <c r="D185" s="105"/>
    </row>
    <row r="186" spans="1:4" ht="15.75" x14ac:dyDescent="0.25">
      <c r="A186" s="60"/>
      <c r="C186" s="15"/>
      <c r="D186" s="65"/>
    </row>
    <row r="187" spans="1:4" ht="15.75" x14ac:dyDescent="0.25">
      <c r="A187" s="60" t="s">
        <v>170</v>
      </c>
      <c r="C187" s="15"/>
      <c r="D187" s="50">
        <f>IFERROR(SUM(C183:D185)/SUM(B183:B185), 0)</f>
        <v>0</v>
      </c>
    </row>
    <row r="188" spans="1:4" ht="15.75" x14ac:dyDescent="0.25">
      <c r="A188" s="60" t="s">
        <v>171</v>
      </c>
      <c r="C188" s="15"/>
      <c r="D188" s="50">
        <f>IFERROR(IF(D187&lt;0, 0, D187*12),0)</f>
        <v>0</v>
      </c>
    </row>
    <row r="189" spans="1:4" ht="15.75" x14ac:dyDescent="0.25">
      <c r="A189" s="60"/>
      <c r="C189" s="15"/>
      <c r="D189" s="65"/>
    </row>
    <row r="190" spans="1:4" ht="15.75" x14ac:dyDescent="0.25">
      <c r="A190" s="55" t="s">
        <v>165</v>
      </c>
      <c r="B190" s="17" t="s">
        <v>166</v>
      </c>
      <c r="C190" s="102" t="s">
        <v>19</v>
      </c>
      <c r="D190" s="103"/>
    </row>
    <row r="191" spans="1:4" ht="15.75" x14ac:dyDescent="0.25">
      <c r="A191" s="48" t="s">
        <v>167</v>
      </c>
      <c r="B191" s="31"/>
      <c r="C191" s="104"/>
      <c r="D191" s="105"/>
    </row>
    <row r="192" spans="1:4" ht="15.75" x14ac:dyDescent="0.25">
      <c r="A192" s="48" t="s">
        <v>168</v>
      </c>
      <c r="B192" s="31"/>
      <c r="C192" s="104"/>
      <c r="D192" s="105"/>
    </row>
    <row r="193" spans="1:4" ht="15.75" x14ac:dyDescent="0.25">
      <c r="A193" s="48" t="s">
        <v>169</v>
      </c>
      <c r="B193" s="31"/>
      <c r="C193" s="104"/>
      <c r="D193" s="105"/>
    </row>
    <row r="194" spans="1:4" ht="15.75" x14ac:dyDescent="0.25">
      <c r="A194" s="60"/>
      <c r="C194" s="15"/>
      <c r="D194" s="65"/>
    </row>
    <row r="195" spans="1:4" ht="15.75" x14ac:dyDescent="0.25">
      <c r="A195" s="60" t="s">
        <v>170</v>
      </c>
      <c r="C195" s="15"/>
      <c r="D195" s="50">
        <f>IFERROR(SUM(C191:D193)/SUM(B191:B193), 0)</f>
        <v>0</v>
      </c>
    </row>
    <row r="196" spans="1:4" ht="15.75" x14ac:dyDescent="0.25">
      <c r="A196" s="60" t="s">
        <v>171</v>
      </c>
      <c r="C196" s="15"/>
      <c r="D196" s="50">
        <f>IFERROR(IF(D195&lt;0, 0, D195*12),0)</f>
        <v>0</v>
      </c>
    </row>
    <row r="197" spans="1:4" ht="15.75" x14ac:dyDescent="0.25">
      <c r="A197" s="70"/>
      <c r="D197" s="71"/>
    </row>
    <row r="198" spans="1:4" ht="15.75" x14ac:dyDescent="0.25">
      <c r="A198" s="60" t="s">
        <v>145</v>
      </c>
      <c r="D198" s="50">
        <f>D124+D86+D49+D181+D188+D196+D162</f>
        <v>0</v>
      </c>
    </row>
    <row r="199" spans="1:4" ht="15.75" x14ac:dyDescent="0.25">
      <c r="A199" s="69" t="s">
        <v>186</v>
      </c>
      <c r="D199" s="50">
        <f>D198/12</f>
        <v>0</v>
      </c>
    </row>
    <row r="200" spans="1:4" ht="15.75" x14ac:dyDescent="0.25">
      <c r="A200" s="60"/>
      <c r="D200" s="65"/>
    </row>
    <row r="201" spans="1:4" ht="15.75" x14ac:dyDescent="0.25">
      <c r="A201" s="72" t="s">
        <v>179</v>
      </c>
      <c r="B201" s="21"/>
      <c r="C201" s="21"/>
      <c r="D201" s="73"/>
    </row>
    <row r="202" spans="1:4" ht="15.75" x14ac:dyDescent="0.25">
      <c r="A202" s="60" t="s">
        <v>2</v>
      </c>
      <c r="B202" s="112" t="s">
        <v>18</v>
      </c>
      <c r="C202" s="113"/>
      <c r="D202" s="114"/>
    </row>
    <row r="203" spans="1:4" ht="15.75" x14ac:dyDescent="0.25">
      <c r="A203" s="60" t="s">
        <v>23</v>
      </c>
      <c r="D203" s="58" t="s">
        <v>18</v>
      </c>
    </row>
    <row r="204" spans="1:4" ht="15.75" x14ac:dyDescent="0.25">
      <c r="A204" s="23" t="s">
        <v>22</v>
      </c>
      <c r="D204" s="58" t="s">
        <v>18</v>
      </c>
    </row>
    <row r="205" spans="1:4" ht="15.75" x14ac:dyDescent="0.25">
      <c r="A205" s="74" t="s">
        <v>180</v>
      </c>
      <c r="B205" s="34"/>
      <c r="D205" s="58" t="s">
        <v>18</v>
      </c>
    </row>
    <row r="206" spans="1:4" ht="15.75" x14ac:dyDescent="0.25">
      <c r="A206" s="74" t="s">
        <v>194</v>
      </c>
      <c r="B206" s="34"/>
      <c r="D206" s="75" t="s">
        <v>18</v>
      </c>
    </row>
    <row r="207" spans="1:4" ht="15.75" x14ac:dyDescent="0.25">
      <c r="A207" s="60" t="s">
        <v>24</v>
      </c>
      <c r="D207" s="76">
        <f>IFERROR(INDEX('SF Income Limits'!A1:BM104,MATCH(B202,'SF Income Limits'!A:A,0),MATCH(CONCATENATE(D204, D205,D203,D206),'SF Income Limits'!A1:BM1,0)),0)</f>
        <v>0</v>
      </c>
    </row>
    <row r="208" spans="1:4" ht="15.75" x14ac:dyDescent="0.25">
      <c r="A208" s="60"/>
      <c r="D208" s="64"/>
    </row>
    <row r="209" spans="1:4" ht="48" thickBot="1" x14ac:dyDescent="0.3">
      <c r="A209" s="35" t="s">
        <v>182</v>
      </c>
      <c r="B209" s="36" t="s">
        <v>0</v>
      </c>
      <c r="D209" s="77"/>
    </row>
    <row r="210" spans="1:4" ht="16.5" thickBot="1" x14ac:dyDescent="0.3">
      <c r="A210" s="31"/>
      <c r="B210" s="29"/>
      <c r="D210" s="78" t="str">
        <f>IF(D198 =0, "", IF(OR(D207="",D198=0), "",IF(D207&gt;D198,"Compliant","Non-Compliant")))</f>
        <v/>
      </c>
    </row>
    <row r="211" spans="1:4" ht="15.75" x14ac:dyDescent="0.25">
      <c r="A211" s="31"/>
      <c r="B211" s="29"/>
      <c r="D211" s="77"/>
    </row>
    <row r="212" spans="1:4" ht="15.75" x14ac:dyDescent="0.25">
      <c r="A212" s="31"/>
      <c r="B212" s="29"/>
      <c r="C212" s="23"/>
      <c r="D212" s="79"/>
    </row>
    <row r="213" spans="1:4" ht="15.75" x14ac:dyDescent="0.25">
      <c r="A213" s="31"/>
      <c r="B213" s="29"/>
      <c r="C213" s="10"/>
      <c r="D213" s="80"/>
    </row>
    <row r="214" spans="1:4" ht="15.75" x14ac:dyDescent="0.25">
      <c r="A214" s="31"/>
      <c r="B214" s="29"/>
      <c r="C214" s="10"/>
      <c r="D214" s="80"/>
    </row>
    <row r="215" spans="1:4" ht="15.75" x14ac:dyDescent="0.25">
      <c r="A215" s="31"/>
      <c r="B215" s="29"/>
      <c r="D215" s="77"/>
    </row>
    <row r="216" spans="1:4" ht="15.75" x14ac:dyDescent="0.25">
      <c r="A216" s="31"/>
      <c r="B216" s="29"/>
      <c r="C216" s="23"/>
      <c r="D216" s="79"/>
    </row>
    <row r="217" spans="1:4" ht="15.75" x14ac:dyDescent="0.25">
      <c r="A217" s="31"/>
      <c r="B217" s="29"/>
      <c r="C217" s="23"/>
      <c r="D217" s="79"/>
    </row>
    <row r="218" spans="1:4" ht="16.5" thickBot="1" x14ac:dyDescent="0.3">
      <c r="A218" s="81"/>
      <c r="B218" s="32"/>
      <c r="C218" s="22"/>
      <c r="D218" s="82"/>
    </row>
    <row r="219" spans="1:4" ht="15.75" x14ac:dyDescent="0.25">
      <c r="A219" s="134" t="s">
        <v>274</v>
      </c>
      <c r="B219" s="134"/>
      <c r="C219" s="134"/>
      <c r="D219" s="134"/>
    </row>
    <row r="220" spans="1:4" ht="15.75" x14ac:dyDescent="0.25">
      <c r="A220" s="125"/>
      <c r="B220" s="125"/>
      <c r="C220" s="125"/>
      <c r="D220" s="125"/>
    </row>
    <row r="221" spans="1:4" ht="45" customHeight="1" x14ac:dyDescent="0.25">
      <c r="A221" s="115" t="s">
        <v>276</v>
      </c>
      <c r="B221" s="116"/>
      <c r="C221" s="116"/>
      <c r="D221" s="117"/>
    </row>
    <row r="222" spans="1:4" ht="15" customHeight="1" x14ac:dyDescent="0.25">
      <c r="A222" s="118"/>
      <c r="B222" s="119"/>
      <c r="C222" s="119"/>
      <c r="D222" s="120"/>
    </row>
    <row r="223" spans="1:4" ht="30" customHeight="1" x14ac:dyDescent="0.25">
      <c r="A223" s="118"/>
      <c r="B223" s="119"/>
      <c r="C223" s="119"/>
      <c r="D223" s="120"/>
    </row>
    <row r="224" spans="1:4" ht="15" customHeight="1" x14ac:dyDescent="0.25">
      <c r="A224" s="118"/>
      <c r="B224" s="119"/>
      <c r="C224" s="119"/>
      <c r="D224" s="120"/>
    </row>
    <row r="225" spans="1:4" ht="15" customHeight="1" x14ac:dyDescent="0.25">
      <c r="A225" s="118"/>
      <c r="B225" s="119"/>
      <c r="C225" s="119"/>
      <c r="D225" s="120"/>
    </row>
    <row r="226" spans="1:4" ht="15" customHeight="1" x14ac:dyDescent="0.25">
      <c r="A226" s="118"/>
      <c r="B226" s="119"/>
      <c r="C226" s="119"/>
      <c r="D226" s="120"/>
    </row>
    <row r="227" spans="1:4" ht="15" customHeight="1" x14ac:dyDescent="0.25">
      <c r="A227" s="118"/>
      <c r="B227" s="119"/>
      <c r="C227" s="119"/>
      <c r="D227" s="120"/>
    </row>
    <row r="228" spans="1:4" ht="15" customHeight="1" x14ac:dyDescent="0.25">
      <c r="A228" s="118"/>
      <c r="B228" s="119"/>
      <c r="C228" s="119"/>
      <c r="D228" s="120"/>
    </row>
    <row r="229" spans="1:4" ht="15" customHeight="1" x14ac:dyDescent="0.25">
      <c r="A229" s="118"/>
      <c r="B229" s="119"/>
      <c r="C229" s="119"/>
      <c r="D229" s="120"/>
    </row>
    <row r="230" spans="1:4" ht="15" customHeight="1" x14ac:dyDescent="0.25">
      <c r="A230" s="118"/>
      <c r="B230" s="119"/>
      <c r="C230" s="119"/>
      <c r="D230" s="120"/>
    </row>
    <row r="231" spans="1:4" ht="15" customHeight="1" x14ac:dyDescent="0.25">
      <c r="A231" s="118"/>
      <c r="B231" s="119"/>
      <c r="C231" s="119"/>
      <c r="D231" s="120"/>
    </row>
    <row r="232" spans="1:4" ht="15" customHeight="1" x14ac:dyDescent="0.25">
      <c r="A232" s="118"/>
      <c r="B232" s="119"/>
      <c r="C232" s="119"/>
      <c r="D232" s="120"/>
    </row>
    <row r="233" spans="1:4" ht="15" customHeight="1" x14ac:dyDescent="0.25">
      <c r="A233" s="118"/>
      <c r="B233" s="119"/>
      <c r="C233" s="119"/>
      <c r="D233" s="120"/>
    </row>
    <row r="234" spans="1:4" ht="15" customHeight="1" x14ac:dyDescent="0.25">
      <c r="A234" s="118"/>
      <c r="B234" s="119"/>
      <c r="C234" s="119"/>
      <c r="D234" s="120"/>
    </row>
    <row r="235" spans="1:4" ht="15" customHeight="1" x14ac:dyDescent="0.25">
      <c r="A235" s="121"/>
      <c r="B235" s="122"/>
      <c r="C235" s="122"/>
      <c r="D235" s="123"/>
    </row>
    <row r="236" spans="1:4" ht="15" customHeight="1" x14ac:dyDescent="0.25">
      <c r="A236" s="124" t="s">
        <v>275</v>
      </c>
      <c r="B236" s="124"/>
      <c r="C236" s="124"/>
      <c r="D236" s="124"/>
    </row>
    <row r="237" spans="1:4" ht="15" customHeight="1" x14ac:dyDescent="0.25">
      <c r="A237" s="124"/>
      <c r="B237" s="124"/>
      <c r="C237" s="124"/>
      <c r="D237" s="124"/>
    </row>
    <row r="238" spans="1:4" ht="15" customHeight="1" x14ac:dyDescent="0.25">
      <c r="A238" s="124"/>
      <c r="B238" s="124"/>
      <c r="C238" s="124"/>
      <c r="D238" s="124"/>
    </row>
    <row r="239" spans="1:4" ht="15" customHeight="1" x14ac:dyDescent="0.25">
      <c r="A239" s="124"/>
      <c r="B239" s="124"/>
      <c r="C239" s="124"/>
      <c r="D239" s="124"/>
    </row>
    <row r="240" spans="1:4" x14ac:dyDescent="0.25">
      <c r="A240" s="124"/>
      <c r="B240" s="124"/>
      <c r="C240" s="124"/>
      <c r="D240" s="124"/>
    </row>
    <row r="241" spans="1:4" x14ac:dyDescent="0.25">
      <c r="A241" s="124"/>
      <c r="B241" s="124"/>
      <c r="C241" s="124"/>
      <c r="D241" s="124"/>
    </row>
    <row r="242" spans="1:4" ht="15.75" customHeight="1" x14ac:dyDescent="0.25">
      <c r="A242" s="124"/>
      <c r="B242" s="124"/>
      <c r="C242" s="124"/>
      <c r="D242" s="124"/>
    </row>
    <row r="243" spans="1:4" x14ac:dyDescent="0.25">
      <c r="A243" s="124"/>
      <c r="B243" s="124"/>
      <c r="C243" s="124"/>
      <c r="D243" s="124"/>
    </row>
    <row r="244" spans="1:4" ht="15.75" customHeight="1" x14ac:dyDescent="0.25">
      <c r="A244" s="124"/>
      <c r="B244" s="124"/>
      <c r="C244" s="124"/>
      <c r="D244" s="124"/>
    </row>
    <row r="245" spans="1:4" ht="15.75" x14ac:dyDescent="0.25">
      <c r="A245" s="83" t="s">
        <v>190</v>
      </c>
      <c r="B245"/>
      <c r="C245" t="s">
        <v>188</v>
      </c>
      <c r="D245" s="44" t="s">
        <v>187</v>
      </c>
    </row>
    <row r="246" spans="1:4" ht="15.75" x14ac:dyDescent="0.25">
      <c r="A246" s="109" t="s">
        <v>189</v>
      </c>
      <c r="B246" s="110"/>
      <c r="C246" s="110"/>
      <c r="D246" s="111"/>
    </row>
    <row r="247" spans="1:4" x14ac:dyDescent="0.25">
      <c r="A247" s="106"/>
      <c r="B247" s="107"/>
      <c r="C247" s="107"/>
      <c r="D247" s="108"/>
    </row>
    <row r="248" spans="1:4" x14ac:dyDescent="0.25">
      <c r="A248" s="106"/>
      <c r="B248" s="107"/>
      <c r="C248" s="107"/>
      <c r="D248" s="108"/>
    </row>
    <row r="249" spans="1:4" x14ac:dyDescent="0.25">
      <c r="A249" s="106"/>
      <c r="B249" s="107"/>
      <c r="C249" s="107"/>
      <c r="D249" s="108"/>
    </row>
    <row r="250" spans="1:4" x14ac:dyDescent="0.25">
      <c r="A250" s="106"/>
      <c r="B250" s="107"/>
      <c r="C250" s="107"/>
      <c r="D250" s="108"/>
    </row>
    <row r="251" spans="1:4" x14ac:dyDescent="0.25">
      <c r="A251" s="106"/>
      <c r="B251" s="107"/>
      <c r="C251" s="107"/>
      <c r="D251" s="108"/>
    </row>
    <row r="252" spans="1:4" x14ac:dyDescent="0.25">
      <c r="A252" s="106"/>
      <c r="B252" s="107"/>
      <c r="C252" s="107"/>
      <c r="D252" s="108"/>
    </row>
    <row r="253" spans="1:4" x14ac:dyDescent="0.25">
      <c r="A253" s="106"/>
      <c r="B253" s="107"/>
      <c r="C253" s="107"/>
      <c r="D253" s="108"/>
    </row>
    <row r="254" spans="1:4" x14ac:dyDescent="0.25">
      <c r="A254" s="96" t="s">
        <v>150</v>
      </c>
      <c r="B254" s="97"/>
      <c r="C254" s="97"/>
      <c r="D254" s="98"/>
    </row>
  </sheetData>
  <sheetProtection algorithmName="SHA-512" hashValue="R5321p2+iyYY/3OXK6GTet/3xe4h+n9dUfJOpKz7OdV/6Mr0+PfjFo0jh4OEwnpJbf5OJY+J10F/60+OZ9Buiw==" saltValue="1/QltDKVZJC4YQkm+hqOHg==" spinCount="100000" sheet="1" objects="1" scenarios="1"/>
  <mergeCells count="41">
    <mergeCell ref="B127:C127"/>
    <mergeCell ref="B128:C128"/>
    <mergeCell ref="B139:C139"/>
    <mergeCell ref="B140:C140"/>
    <mergeCell ref="A219:D219"/>
    <mergeCell ref="C191:D191"/>
    <mergeCell ref="C192:D192"/>
    <mergeCell ref="C193:D193"/>
    <mergeCell ref="C190:D190"/>
    <mergeCell ref="A221:D235"/>
    <mergeCell ref="A236:D244"/>
    <mergeCell ref="A220:D220"/>
    <mergeCell ref="A1:D1"/>
    <mergeCell ref="B14:C14"/>
    <mergeCell ref="B15:C15"/>
    <mergeCell ref="B52:C52"/>
    <mergeCell ref="B53:C53"/>
    <mergeCell ref="A6:C6"/>
    <mergeCell ref="B7:D7"/>
    <mergeCell ref="A8:D8"/>
    <mergeCell ref="B26:C26"/>
    <mergeCell ref="A13:D13"/>
    <mergeCell ref="B9:D9"/>
    <mergeCell ref="B10:C10"/>
    <mergeCell ref="A12:D12"/>
    <mergeCell ref="A2:D5"/>
    <mergeCell ref="A254:D254"/>
    <mergeCell ref="B27:C27"/>
    <mergeCell ref="B64:C64"/>
    <mergeCell ref="B65:C65"/>
    <mergeCell ref="B101:C101"/>
    <mergeCell ref="B102:C102"/>
    <mergeCell ref="B90:C90"/>
    <mergeCell ref="C182:D182"/>
    <mergeCell ref="C183:D183"/>
    <mergeCell ref="C184:D184"/>
    <mergeCell ref="A247:D253"/>
    <mergeCell ref="A246:D246"/>
    <mergeCell ref="C185:D185"/>
    <mergeCell ref="B202:D202"/>
    <mergeCell ref="B89:C89"/>
  </mergeCells>
  <conditionalFormatting sqref="D198:D200">
    <cfRule type="cellIs" dxfId="4" priority="3" operator="equal">
      <formula>"Approved"</formula>
    </cfRule>
  </conditionalFormatting>
  <conditionalFormatting sqref="D209">
    <cfRule type="containsText" dxfId="3" priority="4" operator="containsText" text="Not Approved">
      <formula>NOT(ISERROR(SEARCH("Not Approved",D209)))</formula>
    </cfRule>
    <cfRule type="containsText" dxfId="2" priority="5" operator="containsText" text="Approved">
      <formula>NOT(ISERROR(SEARCH("Approved",D209)))</formula>
    </cfRule>
  </conditionalFormatting>
  <conditionalFormatting sqref="D210">
    <cfRule type="cellIs" dxfId="1" priority="1" operator="equal">
      <formula>"Non-Compliant"</formula>
    </cfRule>
    <cfRule type="cellIs" dxfId="0" priority="2" operator="equal">
      <formula>"Compliant"</formula>
    </cfRule>
  </conditionalFormatting>
  <dataValidations count="10">
    <dataValidation type="list" allowBlank="1" showInputMessage="1" showErrorMessage="1" sqref="A39:A46 A77:A83 A114:A121 A152:A159" xr:uid="{00000000-0002-0000-0100-000000000000}">
      <formula1>$H$3:$H$10</formula1>
    </dataValidation>
    <dataValidation type="list" allowBlank="1" showInputMessage="1" showErrorMessage="1" sqref="B114:B121 B77:B83 B39:B46 B152:B159" xr:uid="{00000000-0002-0000-0100-000001000000}">
      <formula1>$I$3:$I$10</formula1>
    </dataValidation>
    <dataValidation type="list" allowBlank="1" showInputMessage="1" showErrorMessage="1" sqref="B183:B185 B191:B193" xr:uid="{00000000-0002-0000-0100-000002000000}">
      <formula1>$R$3:$R$15</formula1>
    </dataValidation>
    <dataValidation type="list" allowBlank="1" showInputMessage="1" showErrorMessage="1" sqref="B202:D202" xr:uid="{00000000-0002-0000-0100-000003000000}">
      <formula1>$F$3:$F$105</formula1>
    </dataValidation>
    <dataValidation type="list" allowBlank="1" showInputMessage="1" showErrorMessage="1" sqref="D203" xr:uid="{00000000-0002-0000-0100-000004000000}">
      <formula1>$K$3:$K$11</formula1>
    </dataValidation>
    <dataValidation type="list" allowBlank="1" showInputMessage="1" showErrorMessage="1" sqref="D204" xr:uid="{00000000-0002-0000-0100-000005000000}">
      <formula1>$G$3:$G$5</formula1>
    </dataValidation>
    <dataValidation type="list" allowBlank="1" showInputMessage="1" showErrorMessage="1" sqref="D205" xr:uid="{00000000-0002-0000-0100-000006000000}">
      <formula1>$M$3:$M$5</formula1>
    </dataValidation>
    <dataValidation type="list" allowBlank="1" showInputMessage="1" showErrorMessage="1" sqref="B166:B174" xr:uid="{00000000-0002-0000-0100-000007000000}">
      <formula1>$O$3:$O$6</formula1>
    </dataValidation>
    <dataValidation type="list" allowBlank="1" showInputMessage="1" showErrorMessage="1" sqref="A166:A174" xr:uid="{00000000-0002-0000-0100-000008000000}">
      <formula1>$N$3:$N$7</formula1>
    </dataValidation>
    <dataValidation type="list" allowBlank="1" showInputMessage="1" showErrorMessage="1" sqref="D206" xr:uid="{00000000-0002-0000-0100-000009000000}">
      <formula1>$L$3:$L$5</formula1>
    </dataValidation>
  </dataValidations>
  <pageMargins left="0.7" right="0.7" top="0.75" bottom="0.75" header="0.3" footer="0.3"/>
  <pageSetup orientation="portrait" r:id="rId1"/>
  <headerFooter>
    <oddFooter>&amp;L&amp;D &amp;T &amp;R&amp;P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0857765-FF21-4F38-90B9-1771F0409DDC}">
          <x14:formula1>
            <xm:f>'SF Income Limits'!$N$109:$N$115</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121"/>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4.7109375" bestFit="1" customWidth="1"/>
    <col min="2" max="9" width="30.5703125" bestFit="1" customWidth="1"/>
    <col min="10" max="17" width="35.140625" bestFit="1" customWidth="1"/>
    <col min="18" max="25" width="30.42578125" bestFit="1" customWidth="1"/>
    <col min="26" max="33" width="35" bestFit="1" customWidth="1"/>
    <col min="34" max="41" width="26" bestFit="1" customWidth="1"/>
    <col min="42" max="49" width="30.5703125" bestFit="1" customWidth="1"/>
    <col min="50" max="57" width="25.85546875" bestFit="1" customWidth="1"/>
    <col min="58" max="65" width="30.42578125" bestFit="1" customWidth="1"/>
  </cols>
  <sheetData>
    <row r="1" spans="1:65" x14ac:dyDescent="0.25">
      <c r="A1" s="1" t="s">
        <v>1</v>
      </c>
      <c r="B1" s="2" t="s">
        <v>195</v>
      </c>
      <c r="C1" s="2" t="s">
        <v>196</v>
      </c>
      <c r="D1" s="2" t="s">
        <v>197</v>
      </c>
      <c r="E1" s="2" t="s">
        <v>198</v>
      </c>
      <c r="F1" s="2" t="s">
        <v>199</v>
      </c>
      <c r="G1" s="2" t="s">
        <v>200</v>
      </c>
      <c r="H1" s="2" t="s">
        <v>201</v>
      </c>
      <c r="I1" s="2" t="s">
        <v>202</v>
      </c>
      <c r="J1" s="4" t="s">
        <v>203</v>
      </c>
      <c r="K1" s="4" t="s">
        <v>204</v>
      </c>
      <c r="L1" s="4" t="s">
        <v>205</v>
      </c>
      <c r="M1" s="4" t="s">
        <v>206</v>
      </c>
      <c r="N1" s="4" t="s">
        <v>207</v>
      </c>
      <c r="O1" s="4" t="s">
        <v>208</v>
      </c>
      <c r="P1" s="4" t="s">
        <v>209</v>
      </c>
      <c r="Q1" s="4" t="s">
        <v>210</v>
      </c>
      <c r="R1" s="3" t="s">
        <v>211</v>
      </c>
      <c r="S1" s="3" t="s">
        <v>212</v>
      </c>
      <c r="T1" s="3" t="s">
        <v>213</v>
      </c>
      <c r="U1" s="3" t="s">
        <v>214</v>
      </c>
      <c r="V1" s="3" t="s">
        <v>215</v>
      </c>
      <c r="W1" s="3" t="s">
        <v>216</v>
      </c>
      <c r="X1" s="3" t="s">
        <v>217</v>
      </c>
      <c r="Y1" s="3" t="s">
        <v>218</v>
      </c>
      <c r="Z1" s="9" t="s">
        <v>219</v>
      </c>
      <c r="AA1" s="9" t="s">
        <v>220</v>
      </c>
      <c r="AB1" s="9" t="s">
        <v>221</v>
      </c>
      <c r="AC1" s="9" t="s">
        <v>222</v>
      </c>
      <c r="AD1" s="9" t="s">
        <v>223</v>
      </c>
      <c r="AE1" s="9" t="s">
        <v>224</v>
      </c>
      <c r="AF1" s="9" t="s">
        <v>225</v>
      </c>
      <c r="AG1" s="9" t="s">
        <v>226</v>
      </c>
      <c r="AH1" s="2" t="s">
        <v>227</v>
      </c>
      <c r="AI1" s="2" t="s">
        <v>228</v>
      </c>
      <c r="AJ1" s="2" t="s">
        <v>229</v>
      </c>
      <c r="AK1" s="2" t="s">
        <v>230</v>
      </c>
      <c r="AL1" s="2" t="s">
        <v>231</v>
      </c>
      <c r="AM1" s="2" t="s">
        <v>232</v>
      </c>
      <c r="AN1" s="2" t="s">
        <v>233</v>
      </c>
      <c r="AO1" s="2" t="s">
        <v>234</v>
      </c>
      <c r="AP1" s="4" t="s">
        <v>235</v>
      </c>
      <c r="AQ1" s="4" t="s">
        <v>236</v>
      </c>
      <c r="AR1" s="4" t="s">
        <v>237</v>
      </c>
      <c r="AS1" s="4" t="s">
        <v>238</v>
      </c>
      <c r="AT1" s="4" t="s">
        <v>239</v>
      </c>
      <c r="AU1" s="4" t="s">
        <v>240</v>
      </c>
      <c r="AV1" s="4" t="s">
        <v>241</v>
      </c>
      <c r="AW1" s="4" t="s">
        <v>242</v>
      </c>
      <c r="AX1" s="3" t="s">
        <v>243</v>
      </c>
      <c r="AY1" s="3" t="s">
        <v>244</v>
      </c>
      <c r="AZ1" s="3" t="s">
        <v>245</v>
      </c>
      <c r="BA1" s="3" t="s">
        <v>246</v>
      </c>
      <c r="BB1" s="3" t="s">
        <v>247</v>
      </c>
      <c r="BC1" s="3" t="s">
        <v>248</v>
      </c>
      <c r="BD1" s="3" t="s">
        <v>249</v>
      </c>
      <c r="BE1" s="3" t="s">
        <v>250</v>
      </c>
      <c r="BF1" s="9" t="s">
        <v>251</v>
      </c>
      <c r="BG1" s="9" t="s">
        <v>252</v>
      </c>
      <c r="BH1" s="9" t="s">
        <v>253</v>
      </c>
      <c r="BI1" s="9" t="s">
        <v>254</v>
      </c>
      <c r="BJ1" s="9" t="s">
        <v>255</v>
      </c>
      <c r="BK1" s="9" t="s">
        <v>256</v>
      </c>
      <c r="BL1" s="9" t="s">
        <v>257</v>
      </c>
      <c r="BM1" s="9" t="s">
        <v>258</v>
      </c>
    </row>
    <row r="2" spans="1:65" x14ac:dyDescent="0.25">
      <c r="A2" t="s">
        <v>18</v>
      </c>
      <c r="J2" s="41"/>
      <c r="K2" s="41"/>
      <c r="L2" s="41"/>
      <c r="M2" s="41"/>
      <c r="N2" s="41"/>
      <c r="O2" s="41"/>
      <c r="P2" s="41"/>
      <c r="Q2" s="41"/>
      <c r="AP2" s="41"/>
      <c r="AQ2" s="41"/>
      <c r="AR2" s="41"/>
      <c r="AS2" s="41"/>
      <c r="AT2" s="41"/>
      <c r="AU2" s="41"/>
      <c r="AV2" s="41"/>
      <c r="AW2" s="41"/>
    </row>
    <row r="3" spans="1:65" x14ac:dyDescent="0.25">
      <c r="A3" s="37" t="s">
        <v>60</v>
      </c>
      <c r="B3" s="41">
        <f t="shared" ref="B3:I3" si="0">J3</f>
        <v>122280</v>
      </c>
      <c r="C3" s="41">
        <f t="shared" si="0"/>
        <v>122280</v>
      </c>
      <c r="D3" s="41">
        <f t="shared" si="0"/>
        <v>122280</v>
      </c>
      <c r="E3" s="41">
        <f t="shared" si="0"/>
        <v>122280</v>
      </c>
      <c r="F3" s="41">
        <f t="shared" si="0"/>
        <v>122280</v>
      </c>
      <c r="G3" s="41">
        <f t="shared" si="0"/>
        <v>122280</v>
      </c>
      <c r="H3" s="41">
        <f t="shared" si="0"/>
        <v>122280</v>
      </c>
      <c r="I3" s="41">
        <f t="shared" si="0"/>
        <v>122280</v>
      </c>
      <c r="J3" s="41">
        <v>122280</v>
      </c>
      <c r="K3" s="41">
        <v>122280</v>
      </c>
      <c r="L3" s="41">
        <v>122280</v>
      </c>
      <c r="M3" s="41">
        <v>122280</v>
      </c>
      <c r="N3" s="41">
        <v>122280</v>
      </c>
      <c r="O3" s="41">
        <v>122280</v>
      </c>
      <c r="P3" s="41">
        <v>122280</v>
      </c>
      <c r="Q3" s="41">
        <v>122280</v>
      </c>
      <c r="R3" s="40">
        <f>Z3</f>
        <v>44450</v>
      </c>
      <c r="S3" s="40">
        <f t="shared" ref="S3:Y4" si="1">AA3</f>
        <v>50800</v>
      </c>
      <c r="T3" s="40">
        <f t="shared" si="1"/>
        <v>57150</v>
      </c>
      <c r="U3" s="40">
        <f t="shared" si="1"/>
        <v>63500</v>
      </c>
      <c r="V3" s="40">
        <f t="shared" si="1"/>
        <v>68600</v>
      </c>
      <c r="W3" s="40">
        <f t="shared" si="1"/>
        <v>73700</v>
      </c>
      <c r="X3" s="40">
        <f t="shared" si="1"/>
        <v>78750</v>
      </c>
      <c r="Y3" s="40">
        <f t="shared" si="1"/>
        <v>83850</v>
      </c>
      <c r="Z3" s="40">
        <v>44450</v>
      </c>
      <c r="AA3" s="40">
        <v>50800</v>
      </c>
      <c r="AB3" s="40">
        <v>57150</v>
      </c>
      <c r="AC3" s="40">
        <v>63500</v>
      </c>
      <c r="AD3" s="40">
        <v>68600</v>
      </c>
      <c r="AE3" s="40">
        <v>73700</v>
      </c>
      <c r="AF3" s="40">
        <v>78750</v>
      </c>
      <c r="AG3" s="40">
        <v>83850</v>
      </c>
      <c r="AH3" s="41">
        <v>122280</v>
      </c>
      <c r="AI3" s="41">
        <v>122280</v>
      </c>
      <c r="AJ3" s="41">
        <v>142660</v>
      </c>
      <c r="AK3" s="41">
        <v>142660</v>
      </c>
      <c r="AL3" s="41">
        <v>142660</v>
      </c>
      <c r="AM3" s="41">
        <v>142660</v>
      </c>
      <c r="AN3" s="41">
        <v>142660</v>
      </c>
      <c r="AO3" s="41">
        <v>142660</v>
      </c>
      <c r="AP3" s="41">
        <v>101900</v>
      </c>
      <c r="AQ3" s="41">
        <v>101900</v>
      </c>
      <c r="AR3" s="41">
        <v>117184.99999999999</v>
      </c>
      <c r="AS3" s="41">
        <v>117184.99999999999</v>
      </c>
      <c r="AT3" s="41">
        <v>117184.99999999999</v>
      </c>
      <c r="AU3" s="41">
        <v>117184.99999999999</v>
      </c>
      <c r="AV3" s="41">
        <v>117184.99999999999</v>
      </c>
      <c r="AW3" s="41">
        <v>117184.99999999999</v>
      </c>
      <c r="AX3" s="40">
        <f>BF3</f>
        <v>44450</v>
      </c>
      <c r="AY3" s="40">
        <f t="shared" ref="AY3:AY4" si="2">BG3</f>
        <v>50800</v>
      </c>
      <c r="AZ3" s="40">
        <f t="shared" ref="AZ3:AZ4" si="3">BH3</f>
        <v>57150</v>
      </c>
      <c r="BA3" s="40">
        <f t="shared" ref="BA3:BA4" si="4">BI3</f>
        <v>63500</v>
      </c>
      <c r="BB3" s="40">
        <f t="shared" ref="BB3:BB4" si="5">BJ3</f>
        <v>68600</v>
      </c>
      <c r="BC3" s="40">
        <f t="shared" ref="BC3:BC4" si="6">BK3</f>
        <v>73700</v>
      </c>
      <c r="BD3" s="40">
        <f t="shared" ref="BD3:BD4" si="7">BL3</f>
        <v>78750</v>
      </c>
      <c r="BE3" s="40">
        <f t="shared" ref="BE3:BE4" si="8">BM3</f>
        <v>83850</v>
      </c>
      <c r="BF3" s="40">
        <f>Z3</f>
        <v>44450</v>
      </c>
      <c r="BG3" s="40">
        <f t="shared" ref="BG3:BM3" si="9">AA3</f>
        <v>50800</v>
      </c>
      <c r="BH3" s="40">
        <f t="shared" si="9"/>
        <v>57150</v>
      </c>
      <c r="BI3" s="40">
        <f t="shared" si="9"/>
        <v>63500</v>
      </c>
      <c r="BJ3" s="40">
        <f t="shared" si="9"/>
        <v>68600</v>
      </c>
      <c r="BK3" s="40">
        <f t="shared" si="9"/>
        <v>73700</v>
      </c>
      <c r="BL3" s="40">
        <f t="shared" si="9"/>
        <v>78750</v>
      </c>
      <c r="BM3" s="40">
        <f t="shared" si="9"/>
        <v>83850</v>
      </c>
    </row>
    <row r="4" spans="1:65" x14ac:dyDescent="0.25">
      <c r="A4" s="37" t="s">
        <v>61</v>
      </c>
      <c r="B4" s="41">
        <f t="shared" ref="B4:C66" si="10">J4</f>
        <v>122280</v>
      </c>
      <c r="C4" s="41">
        <f t="shared" si="10"/>
        <v>122280</v>
      </c>
      <c r="D4" s="41">
        <f t="shared" ref="D4" si="11">L4</f>
        <v>122280</v>
      </c>
      <c r="E4" s="41">
        <f t="shared" ref="E4" si="12">M4</f>
        <v>122280</v>
      </c>
      <c r="F4" s="41">
        <f t="shared" ref="F4" si="13">N4</f>
        <v>122280</v>
      </c>
      <c r="G4" s="41">
        <f t="shared" ref="G4" si="14">O4</f>
        <v>122280</v>
      </c>
      <c r="H4" s="41">
        <f t="shared" ref="H4" si="15">P4</f>
        <v>122280</v>
      </c>
      <c r="I4" s="41">
        <f t="shared" ref="I4" si="16">Q4</f>
        <v>122280</v>
      </c>
      <c r="J4" s="41">
        <v>122280</v>
      </c>
      <c r="K4" s="41">
        <v>122280</v>
      </c>
      <c r="L4" s="41">
        <v>122280</v>
      </c>
      <c r="M4" s="41">
        <v>122280</v>
      </c>
      <c r="N4" s="41">
        <v>122280</v>
      </c>
      <c r="O4" s="41">
        <v>122280</v>
      </c>
      <c r="P4" s="41">
        <v>122280</v>
      </c>
      <c r="Q4" s="41">
        <v>122280</v>
      </c>
      <c r="R4" s="40">
        <f>Z4</f>
        <v>39900</v>
      </c>
      <c r="S4" s="40">
        <f t="shared" si="1"/>
        <v>45600</v>
      </c>
      <c r="T4" s="40">
        <f t="shared" si="1"/>
        <v>51300</v>
      </c>
      <c r="U4" s="40">
        <f t="shared" si="1"/>
        <v>56950</v>
      </c>
      <c r="V4" s="40">
        <f t="shared" si="1"/>
        <v>61550</v>
      </c>
      <c r="W4" s="40">
        <f t="shared" si="1"/>
        <v>66100</v>
      </c>
      <c r="X4" s="40">
        <f t="shared" si="1"/>
        <v>70650</v>
      </c>
      <c r="Y4" s="40">
        <f t="shared" si="1"/>
        <v>75200</v>
      </c>
      <c r="Z4" s="40">
        <v>39900</v>
      </c>
      <c r="AA4" s="40">
        <v>45600</v>
      </c>
      <c r="AB4" s="40">
        <v>51300</v>
      </c>
      <c r="AC4" s="40">
        <v>56950</v>
      </c>
      <c r="AD4" s="40">
        <v>61550</v>
      </c>
      <c r="AE4" s="40">
        <v>66100</v>
      </c>
      <c r="AF4" s="40">
        <v>70650</v>
      </c>
      <c r="AG4" s="40">
        <v>75200</v>
      </c>
      <c r="AH4" s="41">
        <v>122280</v>
      </c>
      <c r="AI4" s="41">
        <v>122280</v>
      </c>
      <c r="AJ4" s="41">
        <v>142660</v>
      </c>
      <c r="AK4" s="41">
        <v>142660</v>
      </c>
      <c r="AL4" s="41">
        <v>142660</v>
      </c>
      <c r="AM4" s="41">
        <v>142660</v>
      </c>
      <c r="AN4" s="41">
        <v>142660</v>
      </c>
      <c r="AO4" s="41">
        <v>142660</v>
      </c>
      <c r="AP4" s="41">
        <v>101900</v>
      </c>
      <c r="AQ4" s="41">
        <v>101900</v>
      </c>
      <c r="AR4" s="41">
        <v>117184.99999999999</v>
      </c>
      <c r="AS4" s="41">
        <v>117184.99999999999</v>
      </c>
      <c r="AT4" s="41">
        <v>117184.99999999999</v>
      </c>
      <c r="AU4" s="41">
        <v>117184.99999999999</v>
      </c>
      <c r="AV4" s="41">
        <v>117184.99999999999</v>
      </c>
      <c r="AW4" s="41">
        <v>117184.99999999999</v>
      </c>
      <c r="AX4" s="40">
        <f>BF4</f>
        <v>39900</v>
      </c>
      <c r="AY4" s="40">
        <f t="shared" si="2"/>
        <v>45600</v>
      </c>
      <c r="AZ4" s="40">
        <f t="shared" si="3"/>
        <v>51300</v>
      </c>
      <c r="BA4" s="40">
        <f t="shared" si="4"/>
        <v>56950</v>
      </c>
      <c r="BB4" s="40">
        <f t="shared" si="5"/>
        <v>61550</v>
      </c>
      <c r="BC4" s="40">
        <f t="shared" si="6"/>
        <v>66100</v>
      </c>
      <c r="BD4" s="40">
        <f t="shared" si="7"/>
        <v>70650</v>
      </c>
      <c r="BE4" s="40">
        <f t="shared" si="8"/>
        <v>75200</v>
      </c>
      <c r="BF4" s="40">
        <f t="shared" ref="BF4:BF67" si="17">Z4</f>
        <v>39900</v>
      </c>
      <c r="BG4" s="40">
        <f t="shared" ref="BG4:BG67" si="18">AA4</f>
        <v>45600</v>
      </c>
      <c r="BH4" s="40">
        <f t="shared" ref="BH4:BH67" si="19">AB4</f>
        <v>51300</v>
      </c>
      <c r="BI4" s="40">
        <f t="shared" ref="BI4:BI67" si="20">AC4</f>
        <v>56950</v>
      </c>
      <c r="BJ4" s="40">
        <f t="shared" ref="BJ4:BJ67" si="21">AD4</f>
        <v>61550</v>
      </c>
      <c r="BK4" s="40">
        <f t="shared" ref="BK4:BK67" si="22">AE4</f>
        <v>66100</v>
      </c>
      <c r="BL4" s="40">
        <f t="shared" ref="BL4:BL67" si="23">AF4</f>
        <v>70650</v>
      </c>
      <c r="BM4" s="40">
        <f t="shared" ref="BM4:BM67" si="24">AG4</f>
        <v>75200</v>
      </c>
    </row>
    <row r="5" spans="1:65" x14ac:dyDescent="0.25">
      <c r="A5" t="s">
        <v>62</v>
      </c>
      <c r="B5" s="41">
        <v>0</v>
      </c>
      <c r="C5" s="41">
        <v>0</v>
      </c>
      <c r="D5" s="41">
        <v>0</v>
      </c>
      <c r="E5" s="41">
        <v>0</v>
      </c>
      <c r="F5" s="41">
        <v>0</v>
      </c>
      <c r="G5" s="41">
        <v>0</v>
      </c>
      <c r="H5" s="41">
        <v>0</v>
      </c>
      <c r="I5" s="41">
        <v>0</v>
      </c>
      <c r="J5" s="41">
        <v>122280</v>
      </c>
      <c r="K5" s="41">
        <v>122280</v>
      </c>
      <c r="L5" s="41">
        <v>122280</v>
      </c>
      <c r="M5" s="41">
        <v>122280</v>
      </c>
      <c r="N5" s="41">
        <v>122280</v>
      </c>
      <c r="O5" s="41">
        <v>122280</v>
      </c>
      <c r="P5" s="41">
        <v>122280</v>
      </c>
      <c r="Q5" s="41">
        <v>122280</v>
      </c>
      <c r="R5" s="40">
        <v>0</v>
      </c>
      <c r="S5" s="40">
        <v>0</v>
      </c>
      <c r="T5" s="40">
        <v>0</v>
      </c>
      <c r="U5" s="40">
        <v>0</v>
      </c>
      <c r="V5" s="40">
        <v>0</v>
      </c>
      <c r="W5" s="40">
        <v>0</v>
      </c>
      <c r="X5" s="40">
        <v>0</v>
      </c>
      <c r="Y5" s="40">
        <v>0</v>
      </c>
      <c r="Z5" s="40">
        <v>47250</v>
      </c>
      <c r="AA5" s="40">
        <v>54000</v>
      </c>
      <c r="AB5" s="40">
        <v>60750</v>
      </c>
      <c r="AC5" s="40">
        <v>67450</v>
      </c>
      <c r="AD5" s="40">
        <v>72850</v>
      </c>
      <c r="AE5" s="40">
        <v>78250</v>
      </c>
      <c r="AF5" s="40">
        <v>83650</v>
      </c>
      <c r="AG5" s="40">
        <v>89050</v>
      </c>
      <c r="AH5" s="41">
        <v>0</v>
      </c>
      <c r="AI5" s="41">
        <v>0</v>
      </c>
      <c r="AJ5" s="41">
        <v>0</v>
      </c>
      <c r="AK5" s="41">
        <v>0</v>
      </c>
      <c r="AL5" s="41">
        <v>0</v>
      </c>
      <c r="AM5" s="41">
        <v>0</v>
      </c>
      <c r="AN5" s="41">
        <v>0</v>
      </c>
      <c r="AO5" s="41">
        <v>0</v>
      </c>
      <c r="AP5" s="41">
        <v>101900</v>
      </c>
      <c r="AQ5" s="41">
        <v>101900</v>
      </c>
      <c r="AR5" s="41">
        <v>117184.99999999999</v>
      </c>
      <c r="AS5" s="41">
        <v>117184.99999999999</v>
      </c>
      <c r="AT5" s="41">
        <v>117184.99999999999</v>
      </c>
      <c r="AU5" s="41">
        <v>117184.99999999999</v>
      </c>
      <c r="AV5" s="41">
        <v>117184.99999999999</v>
      </c>
      <c r="AW5" s="41">
        <v>117184.99999999999</v>
      </c>
      <c r="AX5" s="40">
        <v>0</v>
      </c>
      <c r="AY5" s="40">
        <v>0</v>
      </c>
      <c r="AZ5" s="40">
        <v>0</v>
      </c>
      <c r="BA5" s="40">
        <v>0</v>
      </c>
      <c r="BB5" s="40">
        <v>0</v>
      </c>
      <c r="BC5" s="40">
        <v>0</v>
      </c>
      <c r="BD5" s="40">
        <v>0</v>
      </c>
      <c r="BE5" s="40">
        <v>0</v>
      </c>
      <c r="BF5" s="40">
        <f t="shared" si="17"/>
        <v>47250</v>
      </c>
      <c r="BG5" s="40">
        <f t="shared" si="18"/>
        <v>54000</v>
      </c>
      <c r="BH5" s="40">
        <f t="shared" si="19"/>
        <v>60750</v>
      </c>
      <c r="BI5" s="40">
        <f t="shared" si="20"/>
        <v>67450</v>
      </c>
      <c r="BJ5" s="40">
        <f t="shared" si="21"/>
        <v>72850</v>
      </c>
      <c r="BK5" s="40">
        <f t="shared" si="22"/>
        <v>78250</v>
      </c>
      <c r="BL5" s="40">
        <f t="shared" si="23"/>
        <v>83650</v>
      </c>
      <c r="BM5" s="40">
        <f t="shared" si="24"/>
        <v>89050</v>
      </c>
    </row>
    <row r="6" spans="1:65" x14ac:dyDescent="0.25">
      <c r="A6" t="s">
        <v>63</v>
      </c>
      <c r="B6" s="41">
        <v>0</v>
      </c>
      <c r="C6" s="41">
        <v>0</v>
      </c>
      <c r="D6" s="41">
        <v>0</v>
      </c>
      <c r="E6" s="41">
        <v>0</v>
      </c>
      <c r="F6" s="41">
        <v>0</v>
      </c>
      <c r="G6" s="41">
        <v>0</v>
      </c>
      <c r="H6" s="41">
        <v>0</v>
      </c>
      <c r="I6" s="41">
        <v>0</v>
      </c>
      <c r="J6" s="41">
        <v>122280</v>
      </c>
      <c r="K6" s="41">
        <v>122280</v>
      </c>
      <c r="L6" s="41">
        <v>122280</v>
      </c>
      <c r="M6" s="41">
        <v>122280</v>
      </c>
      <c r="N6" s="41">
        <v>122280</v>
      </c>
      <c r="O6" s="41">
        <v>122280</v>
      </c>
      <c r="P6" s="41">
        <v>122280</v>
      </c>
      <c r="Q6" s="41">
        <v>122280</v>
      </c>
      <c r="R6" s="40">
        <v>0</v>
      </c>
      <c r="S6" s="40">
        <v>0</v>
      </c>
      <c r="T6" s="40">
        <v>0</v>
      </c>
      <c r="U6" s="40">
        <v>0</v>
      </c>
      <c r="V6" s="40">
        <v>0</v>
      </c>
      <c r="W6" s="40">
        <v>0</v>
      </c>
      <c r="X6" s="40">
        <v>0</v>
      </c>
      <c r="Y6" s="40">
        <v>0</v>
      </c>
      <c r="Z6" s="40">
        <v>45100</v>
      </c>
      <c r="AA6" s="40">
        <v>51550</v>
      </c>
      <c r="AB6" s="40">
        <v>58000</v>
      </c>
      <c r="AC6" s="40">
        <v>64400</v>
      </c>
      <c r="AD6" s="40">
        <v>69600</v>
      </c>
      <c r="AE6" s="40">
        <v>74750</v>
      </c>
      <c r="AF6" s="40">
        <v>79900</v>
      </c>
      <c r="AG6" s="40">
        <v>85050</v>
      </c>
      <c r="AH6" s="41">
        <v>0</v>
      </c>
      <c r="AI6" s="41">
        <v>0</v>
      </c>
      <c r="AJ6" s="41">
        <v>0</v>
      </c>
      <c r="AK6" s="41">
        <v>0</v>
      </c>
      <c r="AL6" s="41">
        <v>0</v>
      </c>
      <c r="AM6" s="41">
        <v>0</v>
      </c>
      <c r="AN6" s="41">
        <v>0</v>
      </c>
      <c r="AO6" s="41">
        <v>0</v>
      </c>
      <c r="AP6" s="41">
        <v>101900</v>
      </c>
      <c r="AQ6" s="41">
        <v>101900</v>
      </c>
      <c r="AR6" s="41">
        <v>117184.99999999999</v>
      </c>
      <c r="AS6" s="41">
        <v>117184.99999999999</v>
      </c>
      <c r="AT6" s="41">
        <v>117184.99999999999</v>
      </c>
      <c r="AU6" s="41">
        <v>117184.99999999999</v>
      </c>
      <c r="AV6" s="41">
        <v>117184.99999999999</v>
      </c>
      <c r="AW6" s="41">
        <v>117184.99999999999</v>
      </c>
      <c r="AX6" s="40">
        <v>0</v>
      </c>
      <c r="AY6" s="40">
        <v>0</v>
      </c>
      <c r="AZ6" s="40">
        <v>0</v>
      </c>
      <c r="BA6" s="40">
        <v>0</v>
      </c>
      <c r="BB6" s="40">
        <v>0</v>
      </c>
      <c r="BC6" s="40">
        <v>0</v>
      </c>
      <c r="BD6" s="40">
        <v>0</v>
      </c>
      <c r="BE6" s="40">
        <v>0</v>
      </c>
      <c r="BF6" s="40">
        <f t="shared" si="17"/>
        <v>45100</v>
      </c>
      <c r="BG6" s="40">
        <f t="shared" si="18"/>
        <v>51550</v>
      </c>
      <c r="BH6" s="40">
        <f t="shared" si="19"/>
        <v>58000</v>
      </c>
      <c r="BI6" s="40">
        <f t="shared" si="20"/>
        <v>64400</v>
      </c>
      <c r="BJ6" s="40">
        <f t="shared" si="21"/>
        <v>69600</v>
      </c>
      <c r="BK6" s="40">
        <f t="shared" si="22"/>
        <v>74750</v>
      </c>
      <c r="BL6" s="40">
        <f t="shared" si="23"/>
        <v>79900</v>
      </c>
      <c r="BM6" s="40">
        <f t="shared" si="24"/>
        <v>85050</v>
      </c>
    </row>
    <row r="7" spans="1:65" x14ac:dyDescent="0.25">
      <c r="A7" t="s">
        <v>64</v>
      </c>
      <c r="B7" s="41">
        <v>0</v>
      </c>
      <c r="C7" s="41">
        <v>0</v>
      </c>
      <c r="D7" s="41">
        <v>0</v>
      </c>
      <c r="E7" s="41">
        <v>0</v>
      </c>
      <c r="F7" s="41">
        <v>0</v>
      </c>
      <c r="G7" s="41">
        <v>0</v>
      </c>
      <c r="H7" s="41">
        <v>0</v>
      </c>
      <c r="I7" s="41">
        <v>0</v>
      </c>
      <c r="J7" s="41">
        <v>122280</v>
      </c>
      <c r="K7" s="41">
        <v>122280</v>
      </c>
      <c r="L7" s="41">
        <v>122280</v>
      </c>
      <c r="M7" s="41">
        <v>122280</v>
      </c>
      <c r="N7" s="41">
        <v>122280</v>
      </c>
      <c r="O7" s="41">
        <v>122280</v>
      </c>
      <c r="P7" s="41">
        <v>122280</v>
      </c>
      <c r="Q7" s="41">
        <v>122280</v>
      </c>
      <c r="R7" s="40">
        <v>0</v>
      </c>
      <c r="S7" s="40">
        <v>0</v>
      </c>
      <c r="T7" s="40">
        <v>0</v>
      </c>
      <c r="U7" s="40">
        <v>0</v>
      </c>
      <c r="V7" s="40">
        <v>0</v>
      </c>
      <c r="W7" s="40">
        <v>0</v>
      </c>
      <c r="X7" s="40">
        <v>0</v>
      </c>
      <c r="Y7" s="40">
        <v>0</v>
      </c>
      <c r="Z7" s="40">
        <v>49800</v>
      </c>
      <c r="AA7" s="40">
        <v>56900</v>
      </c>
      <c r="AB7" s="40">
        <v>64000</v>
      </c>
      <c r="AC7" s="40">
        <v>71100</v>
      </c>
      <c r="AD7" s="40">
        <v>76800</v>
      </c>
      <c r="AE7" s="40">
        <v>82500</v>
      </c>
      <c r="AF7" s="40">
        <v>88200</v>
      </c>
      <c r="AG7" s="40">
        <v>93900</v>
      </c>
      <c r="AH7" s="41">
        <v>0</v>
      </c>
      <c r="AI7" s="41">
        <v>0</v>
      </c>
      <c r="AJ7" s="41">
        <v>0</v>
      </c>
      <c r="AK7" s="41">
        <v>0</v>
      </c>
      <c r="AL7" s="41">
        <v>0</v>
      </c>
      <c r="AM7" s="41">
        <v>0</v>
      </c>
      <c r="AN7" s="41">
        <v>0</v>
      </c>
      <c r="AO7" s="41">
        <v>0</v>
      </c>
      <c r="AP7" s="41">
        <v>101900</v>
      </c>
      <c r="AQ7" s="41">
        <v>101900</v>
      </c>
      <c r="AR7" s="41">
        <v>117184.99999999999</v>
      </c>
      <c r="AS7" s="41">
        <v>117184.99999999999</v>
      </c>
      <c r="AT7" s="41">
        <v>117184.99999999999</v>
      </c>
      <c r="AU7" s="41">
        <v>117184.99999999999</v>
      </c>
      <c r="AV7" s="41">
        <v>117184.99999999999</v>
      </c>
      <c r="AW7" s="41">
        <v>117184.99999999999</v>
      </c>
      <c r="AX7" s="40">
        <v>0</v>
      </c>
      <c r="AY7" s="40">
        <v>0</v>
      </c>
      <c r="AZ7" s="40">
        <v>0</v>
      </c>
      <c r="BA7" s="40">
        <v>0</v>
      </c>
      <c r="BB7" s="40">
        <v>0</v>
      </c>
      <c r="BC7" s="40">
        <v>0</v>
      </c>
      <c r="BD7" s="40">
        <v>0</v>
      </c>
      <c r="BE7" s="40">
        <v>0</v>
      </c>
      <c r="BF7" s="40">
        <f t="shared" si="17"/>
        <v>49800</v>
      </c>
      <c r="BG7" s="40">
        <f t="shared" si="18"/>
        <v>56900</v>
      </c>
      <c r="BH7" s="40">
        <f t="shared" si="19"/>
        <v>64000</v>
      </c>
      <c r="BI7" s="40">
        <f t="shared" si="20"/>
        <v>71100</v>
      </c>
      <c r="BJ7" s="40">
        <f t="shared" si="21"/>
        <v>76800</v>
      </c>
      <c r="BK7" s="40">
        <f t="shared" si="22"/>
        <v>82500</v>
      </c>
      <c r="BL7" s="40">
        <f t="shared" si="23"/>
        <v>88200</v>
      </c>
      <c r="BM7" s="40">
        <f t="shared" si="24"/>
        <v>93900</v>
      </c>
    </row>
    <row r="8" spans="1:65" x14ac:dyDescent="0.25">
      <c r="A8" t="s">
        <v>65</v>
      </c>
      <c r="B8" s="41">
        <v>0</v>
      </c>
      <c r="C8" s="41">
        <v>0</v>
      </c>
      <c r="D8" s="41">
        <v>0</v>
      </c>
      <c r="E8" s="41">
        <v>0</v>
      </c>
      <c r="F8" s="41">
        <v>0</v>
      </c>
      <c r="G8" s="41">
        <v>0</v>
      </c>
      <c r="H8" s="41">
        <v>0</v>
      </c>
      <c r="I8" s="41">
        <v>0</v>
      </c>
      <c r="J8" s="41">
        <v>122280</v>
      </c>
      <c r="K8" s="41">
        <v>122280</v>
      </c>
      <c r="L8" s="41">
        <v>122280</v>
      </c>
      <c r="M8" s="41">
        <v>122280</v>
      </c>
      <c r="N8" s="41">
        <v>122280</v>
      </c>
      <c r="O8" s="41">
        <v>122280</v>
      </c>
      <c r="P8" s="41">
        <v>122280</v>
      </c>
      <c r="Q8" s="41">
        <v>122280</v>
      </c>
      <c r="R8" s="40">
        <v>0</v>
      </c>
      <c r="S8" s="40">
        <v>0</v>
      </c>
      <c r="T8" s="40">
        <v>0</v>
      </c>
      <c r="U8" s="40">
        <v>0</v>
      </c>
      <c r="V8" s="40">
        <v>0</v>
      </c>
      <c r="W8" s="40">
        <v>0</v>
      </c>
      <c r="X8" s="40">
        <v>0</v>
      </c>
      <c r="Y8" s="40">
        <v>0</v>
      </c>
      <c r="Z8" s="40">
        <v>44000</v>
      </c>
      <c r="AA8" s="40">
        <v>50250</v>
      </c>
      <c r="AB8" s="40">
        <v>56550</v>
      </c>
      <c r="AC8" s="40">
        <v>62800</v>
      </c>
      <c r="AD8" s="40">
        <v>67850</v>
      </c>
      <c r="AE8" s="40">
        <v>72850</v>
      </c>
      <c r="AF8" s="40">
        <v>77900</v>
      </c>
      <c r="AG8" s="40">
        <v>82900</v>
      </c>
      <c r="AH8" s="41">
        <v>0</v>
      </c>
      <c r="AI8" s="41">
        <v>0</v>
      </c>
      <c r="AJ8" s="41">
        <v>0</v>
      </c>
      <c r="AK8" s="41">
        <v>0</v>
      </c>
      <c r="AL8" s="41">
        <v>0</v>
      </c>
      <c r="AM8" s="41">
        <v>0</v>
      </c>
      <c r="AN8" s="41">
        <v>0</v>
      </c>
      <c r="AO8" s="41">
        <v>0</v>
      </c>
      <c r="AP8" s="41">
        <v>101900</v>
      </c>
      <c r="AQ8" s="41">
        <v>101900</v>
      </c>
      <c r="AR8" s="41">
        <v>117184.99999999999</v>
      </c>
      <c r="AS8" s="41">
        <v>117184.99999999999</v>
      </c>
      <c r="AT8" s="41">
        <v>117184.99999999999</v>
      </c>
      <c r="AU8" s="41">
        <v>117184.99999999999</v>
      </c>
      <c r="AV8" s="41">
        <v>117184.99999999999</v>
      </c>
      <c r="AW8" s="41">
        <v>117184.99999999999</v>
      </c>
      <c r="AX8" s="40">
        <v>0</v>
      </c>
      <c r="AY8" s="40">
        <v>0</v>
      </c>
      <c r="AZ8" s="40">
        <v>0</v>
      </c>
      <c r="BA8" s="40">
        <v>0</v>
      </c>
      <c r="BB8" s="40">
        <v>0</v>
      </c>
      <c r="BC8" s="40">
        <v>0</v>
      </c>
      <c r="BD8" s="40">
        <v>0</v>
      </c>
      <c r="BE8" s="40">
        <v>0</v>
      </c>
      <c r="BF8" s="40">
        <f t="shared" si="17"/>
        <v>44000</v>
      </c>
      <c r="BG8" s="40">
        <f t="shared" si="18"/>
        <v>50250</v>
      </c>
      <c r="BH8" s="40">
        <f t="shared" si="19"/>
        <v>56550</v>
      </c>
      <c r="BI8" s="40">
        <f t="shared" si="20"/>
        <v>62800</v>
      </c>
      <c r="BJ8" s="40">
        <f t="shared" si="21"/>
        <v>67850</v>
      </c>
      <c r="BK8" s="40">
        <f t="shared" si="22"/>
        <v>72850</v>
      </c>
      <c r="BL8" s="40">
        <f t="shared" si="23"/>
        <v>77900</v>
      </c>
      <c r="BM8" s="40">
        <f t="shared" si="24"/>
        <v>82900</v>
      </c>
    </row>
    <row r="9" spans="1:65" x14ac:dyDescent="0.25">
      <c r="A9" t="s">
        <v>66</v>
      </c>
      <c r="B9" s="41">
        <v>0</v>
      </c>
      <c r="C9" s="41">
        <v>0</v>
      </c>
      <c r="D9" s="41">
        <v>0</v>
      </c>
      <c r="E9" s="41">
        <v>0</v>
      </c>
      <c r="F9" s="41">
        <v>0</v>
      </c>
      <c r="G9" s="41">
        <v>0</v>
      </c>
      <c r="H9" s="41">
        <v>0</v>
      </c>
      <c r="I9" s="41">
        <v>0</v>
      </c>
      <c r="J9" s="41">
        <v>122280</v>
      </c>
      <c r="K9" s="41">
        <v>122280</v>
      </c>
      <c r="L9" s="41">
        <v>122280</v>
      </c>
      <c r="M9" s="41">
        <v>122280</v>
      </c>
      <c r="N9" s="41">
        <v>122280</v>
      </c>
      <c r="O9" s="41">
        <v>122280</v>
      </c>
      <c r="P9" s="41">
        <v>122280</v>
      </c>
      <c r="Q9" s="41">
        <v>122280</v>
      </c>
      <c r="R9" s="40">
        <v>0</v>
      </c>
      <c r="S9" s="40">
        <v>0</v>
      </c>
      <c r="T9" s="40">
        <v>0</v>
      </c>
      <c r="U9" s="40">
        <v>0</v>
      </c>
      <c r="V9" s="40">
        <v>0</v>
      </c>
      <c r="W9" s="40">
        <v>0</v>
      </c>
      <c r="X9" s="40">
        <v>0</v>
      </c>
      <c r="Y9" s="40">
        <v>0</v>
      </c>
      <c r="Z9" s="40">
        <v>53150</v>
      </c>
      <c r="AA9" s="40">
        <v>60750</v>
      </c>
      <c r="AB9" s="40">
        <v>68350</v>
      </c>
      <c r="AC9" s="40">
        <v>75900</v>
      </c>
      <c r="AD9" s="40">
        <v>82000</v>
      </c>
      <c r="AE9" s="40">
        <v>88050</v>
      </c>
      <c r="AF9" s="40">
        <v>94150</v>
      </c>
      <c r="AG9" s="40">
        <v>100200</v>
      </c>
      <c r="AH9" s="41">
        <v>0</v>
      </c>
      <c r="AI9" s="41">
        <v>0</v>
      </c>
      <c r="AJ9" s="41">
        <v>0</v>
      </c>
      <c r="AK9" s="41">
        <v>0</v>
      </c>
      <c r="AL9" s="41">
        <v>0</v>
      </c>
      <c r="AM9" s="41">
        <v>0</v>
      </c>
      <c r="AN9" s="41">
        <v>0</v>
      </c>
      <c r="AO9" s="41">
        <v>0</v>
      </c>
      <c r="AP9" s="41">
        <v>101900</v>
      </c>
      <c r="AQ9" s="41">
        <v>101900</v>
      </c>
      <c r="AR9" s="41">
        <v>117184.99999999999</v>
      </c>
      <c r="AS9" s="41">
        <v>117184.99999999999</v>
      </c>
      <c r="AT9" s="41">
        <v>117184.99999999999</v>
      </c>
      <c r="AU9" s="41">
        <v>117184.99999999999</v>
      </c>
      <c r="AV9" s="41">
        <v>117184.99999999999</v>
      </c>
      <c r="AW9" s="41">
        <v>117184.99999999999</v>
      </c>
      <c r="AX9" s="40">
        <v>0</v>
      </c>
      <c r="AY9" s="40">
        <v>0</v>
      </c>
      <c r="AZ9" s="40">
        <v>0</v>
      </c>
      <c r="BA9" s="40">
        <v>0</v>
      </c>
      <c r="BB9" s="40">
        <v>0</v>
      </c>
      <c r="BC9" s="40">
        <v>0</v>
      </c>
      <c r="BD9" s="40">
        <v>0</v>
      </c>
      <c r="BE9" s="40">
        <v>0</v>
      </c>
      <c r="BF9" s="40">
        <f t="shared" si="17"/>
        <v>53150</v>
      </c>
      <c r="BG9" s="40">
        <f t="shared" si="18"/>
        <v>60750</v>
      </c>
      <c r="BH9" s="40">
        <f t="shared" si="19"/>
        <v>68350</v>
      </c>
      <c r="BI9" s="40">
        <f t="shared" si="20"/>
        <v>75900</v>
      </c>
      <c r="BJ9" s="40">
        <f t="shared" si="21"/>
        <v>82000</v>
      </c>
      <c r="BK9" s="40">
        <f t="shared" si="22"/>
        <v>88050</v>
      </c>
      <c r="BL9" s="40">
        <f t="shared" si="23"/>
        <v>94150</v>
      </c>
      <c r="BM9" s="40">
        <f t="shared" si="24"/>
        <v>100200</v>
      </c>
    </row>
    <row r="10" spans="1:65" x14ac:dyDescent="0.25">
      <c r="A10" t="s">
        <v>67</v>
      </c>
      <c r="B10" s="41">
        <v>0</v>
      </c>
      <c r="C10" s="41">
        <v>0</v>
      </c>
      <c r="D10" s="41">
        <v>0</v>
      </c>
      <c r="E10" s="41">
        <v>0</v>
      </c>
      <c r="F10" s="41">
        <v>0</v>
      </c>
      <c r="G10" s="41">
        <v>0</v>
      </c>
      <c r="H10" s="41">
        <v>0</v>
      </c>
      <c r="I10" s="41">
        <v>0</v>
      </c>
      <c r="J10" s="41">
        <v>122280</v>
      </c>
      <c r="K10" s="41">
        <v>122280</v>
      </c>
      <c r="L10" s="41">
        <v>122280</v>
      </c>
      <c r="M10" s="41">
        <v>122280</v>
      </c>
      <c r="N10" s="41">
        <v>122280</v>
      </c>
      <c r="O10" s="41">
        <v>122280</v>
      </c>
      <c r="P10" s="41">
        <v>122280</v>
      </c>
      <c r="Q10" s="41">
        <v>122280</v>
      </c>
      <c r="R10" s="40">
        <v>0</v>
      </c>
      <c r="S10" s="40">
        <v>0</v>
      </c>
      <c r="T10" s="40">
        <v>0</v>
      </c>
      <c r="U10" s="40">
        <v>0</v>
      </c>
      <c r="V10" s="40">
        <v>0</v>
      </c>
      <c r="W10" s="40">
        <v>0</v>
      </c>
      <c r="X10" s="40">
        <v>0</v>
      </c>
      <c r="Y10" s="40">
        <v>0</v>
      </c>
      <c r="Z10" s="40">
        <v>42650</v>
      </c>
      <c r="AA10" s="40">
        <v>48750</v>
      </c>
      <c r="AB10" s="40">
        <v>54850</v>
      </c>
      <c r="AC10" s="40">
        <v>60900</v>
      </c>
      <c r="AD10" s="40">
        <v>65800</v>
      </c>
      <c r="AE10" s="40">
        <v>70650</v>
      </c>
      <c r="AF10" s="40">
        <v>75550</v>
      </c>
      <c r="AG10" s="40">
        <v>80400</v>
      </c>
      <c r="AH10" s="41">
        <v>0</v>
      </c>
      <c r="AI10" s="41">
        <v>0</v>
      </c>
      <c r="AJ10" s="41">
        <v>0</v>
      </c>
      <c r="AK10" s="41">
        <v>0</v>
      </c>
      <c r="AL10" s="41">
        <v>0</v>
      </c>
      <c r="AM10" s="41">
        <v>0</v>
      </c>
      <c r="AN10" s="41">
        <v>0</v>
      </c>
      <c r="AO10" s="41">
        <v>0</v>
      </c>
      <c r="AP10" s="41">
        <v>101900</v>
      </c>
      <c r="AQ10" s="41">
        <v>101900</v>
      </c>
      <c r="AR10" s="41">
        <v>117184.99999999999</v>
      </c>
      <c r="AS10" s="41">
        <v>117184.99999999999</v>
      </c>
      <c r="AT10" s="41">
        <v>117184.99999999999</v>
      </c>
      <c r="AU10" s="41">
        <v>117184.99999999999</v>
      </c>
      <c r="AV10" s="41">
        <v>117184.99999999999</v>
      </c>
      <c r="AW10" s="41">
        <v>117184.99999999999</v>
      </c>
      <c r="AX10" s="40">
        <v>0</v>
      </c>
      <c r="AY10" s="40">
        <v>0</v>
      </c>
      <c r="AZ10" s="40">
        <v>0</v>
      </c>
      <c r="BA10" s="40">
        <v>0</v>
      </c>
      <c r="BB10" s="40">
        <v>0</v>
      </c>
      <c r="BC10" s="40">
        <v>0</v>
      </c>
      <c r="BD10" s="40">
        <v>0</v>
      </c>
      <c r="BE10" s="40">
        <v>0</v>
      </c>
      <c r="BF10" s="40">
        <f t="shared" si="17"/>
        <v>42650</v>
      </c>
      <c r="BG10" s="40">
        <f t="shared" si="18"/>
        <v>48750</v>
      </c>
      <c r="BH10" s="40">
        <f t="shared" si="19"/>
        <v>54850</v>
      </c>
      <c r="BI10" s="40">
        <f t="shared" si="20"/>
        <v>60900</v>
      </c>
      <c r="BJ10" s="40">
        <f t="shared" si="21"/>
        <v>65800</v>
      </c>
      <c r="BK10" s="40">
        <f t="shared" si="22"/>
        <v>70650</v>
      </c>
      <c r="BL10" s="40">
        <f t="shared" si="23"/>
        <v>75550</v>
      </c>
      <c r="BM10" s="40">
        <f t="shared" si="24"/>
        <v>80400</v>
      </c>
    </row>
    <row r="11" spans="1:65" x14ac:dyDescent="0.25">
      <c r="A11" t="s">
        <v>68</v>
      </c>
      <c r="B11" s="41">
        <v>0</v>
      </c>
      <c r="C11" s="41">
        <v>0</v>
      </c>
      <c r="D11" s="41">
        <v>0</v>
      </c>
      <c r="E11" s="41">
        <v>0</v>
      </c>
      <c r="F11" s="41">
        <v>0</v>
      </c>
      <c r="G11" s="41">
        <v>0</v>
      </c>
      <c r="H11" s="41">
        <v>0</v>
      </c>
      <c r="I11" s="41">
        <v>0</v>
      </c>
      <c r="J11" s="41">
        <v>122280</v>
      </c>
      <c r="K11" s="41">
        <v>122280</v>
      </c>
      <c r="L11" s="41">
        <v>122280</v>
      </c>
      <c r="M11" s="41">
        <v>122280</v>
      </c>
      <c r="N11" s="41">
        <v>122280</v>
      </c>
      <c r="O11" s="41">
        <v>122280</v>
      </c>
      <c r="P11" s="41">
        <v>122280</v>
      </c>
      <c r="Q11" s="41">
        <v>122280</v>
      </c>
      <c r="R11" s="40">
        <f t="shared" ref="R11:R68" si="25">Z11</f>
        <v>42500</v>
      </c>
      <c r="S11" s="40">
        <f t="shared" ref="S11:S12" si="26">AA11</f>
        <v>48600</v>
      </c>
      <c r="T11" s="40">
        <f t="shared" ref="T11:T12" si="27">AB11</f>
        <v>54650</v>
      </c>
      <c r="U11" s="40">
        <f t="shared" ref="U11:U12" si="28">AC11</f>
        <v>60700</v>
      </c>
      <c r="V11" s="40">
        <f t="shared" ref="V11:V12" si="29">AD11</f>
        <v>65600</v>
      </c>
      <c r="W11" s="40">
        <f t="shared" ref="W11:W12" si="30">AE11</f>
        <v>70450</v>
      </c>
      <c r="X11" s="40">
        <f t="shared" ref="X11:X12" si="31">AF11</f>
        <v>75300</v>
      </c>
      <c r="Y11" s="40">
        <f t="shared" ref="Y11:Y12" si="32">AG11</f>
        <v>80150</v>
      </c>
      <c r="Z11" s="40">
        <v>42500</v>
      </c>
      <c r="AA11" s="40">
        <v>48600</v>
      </c>
      <c r="AB11" s="40">
        <v>54650</v>
      </c>
      <c r="AC11" s="40">
        <v>60700</v>
      </c>
      <c r="AD11" s="40">
        <v>65600</v>
      </c>
      <c r="AE11" s="40">
        <v>70450</v>
      </c>
      <c r="AF11" s="40">
        <v>75300</v>
      </c>
      <c r="AG11" s="40">
        <v>80150</v>
      </c>
      <c r="AH11" s="41">
        <v>0</v>
      </c>
      <c r="AI11" s="41">
        <v>0</v>
      </c>
      <c r="AJ11" s="41">
        <v>0</v>
      </c>
      <c r="AK11" s="41">
        <v>0</v>
      </c>
      <c r="AL11" s="41">
        <v>0</v>
      </c>
      <c r="AM11" s="41">
        <v>0</v>
      </c>
      <c r="AN11" s="41">
        <v>0</v>
      </c>
      <c r="AO11" s="41">
        <v>0</v>
      </c>
      <c r="AP11" s="41">
        <v>101900</v>
      </c>
      <c r="AQ11" s="41">
        <v>101900</v>
      </c>
      <c r="AR11" s="41">
        <v>117184.99999999999</v>
      </c>
      <c r="AS11" s="41">
        <v>117184.99999999999</v>
      </c>
      <c r="AT11" s="41">
        <v>117184.99999999999</v>
      </c>
      <c r="AU11" s="41">
        <v>117184.99999999999</v>
      </c>
      <c r="AV11" s="41">
        <v>117184.99999999999</v>
      </c>
      <c r="AW11" s="41">
        <v>117184.99999999999</v>
      </c>
      <c r="AX11" s="40">
        <f t="shared" ref="AX11:AX12" si="33">BF11</f>
        <v>42500</v>
      </c>
      <c r="AY11" s="40">
        <f t="shared" ref="AY11:AY12" si="34">BG11</f>
        <v>48600</v>
      </c>
      <c r="AZ11" s="40">
        <f t="shared" ref="AZ11:AZ12" si="35">BH11</f>
        <v>54650</v>
      </c>
      <c r="BA11" s="40">
        <f t="shared" ref="BA11:BA12" si="36">BI11</f>
        <v>60700</v>
      </c>
      <c r="BB11" s="40">
        <f t="shared" ref="BB11:BB12" si="37">BJ11</f>
        <v>65600</v>
      </c>
      <c r="BC11" s="40">
        <f t="shared" ref="BC11:BC12" si="38">BK11</f>
        <v>70450</v>
      </c>
      <c r="BD11" s="40">
        <f t="shared" ref="BD11:BD12" si="39">BL11</f>
        <v>75300</v>
      </c>
      <c r="BE11" s="40">
        <f t="shared" ref="BE11:BE12" si="40">BM11</f>
        <v>80150</v>
      </c>
      <c r="BF11" s="40">
        <f t="shared" si="17"/>
        <v>42500</v>
      </c>
      <c r="BG11" s="40">
        <f t="shared" si="18"/>
        <v>48600</v>
      </c>
      <c r="BH11" s="40">
        <f t="shared" si="19"/>
        <v>54650</v>
      </c>
      <c r="BI11" s="40">
        <f t="shared" si="20"/>
        <v>60700</v>
      </c>
      <c r="BJ11" s="40">
        <f t="shared" si="21"/>
        <v>65600</v>
      </c>
      <c r="BK11" s="40">
        <f t="shared" si="22"/>
        <v>70450</v>
      </c>
      <c r="BL11" s="40">
        <f t="shared" si="23"/>
        <v>75300</v>
      </c>
      <c r="BM11" s="40">
        <f t="shared" si="24"/>
        <v>80150</v>
      </c>
    </row>
    <row r="12" spans="1:65" x14ac:dyDescent="0.25">
      <c r="A12" s="37" t="s">
        <v>69</v>
      </c>
      <c r="B12" s="41">
        <f t="shared" si="10"/>
        <v>122280</v>
      </c>
      <c r="C12" s="41">
        <f t="shared" si="10"/>
        <v>122280</v>
      </c>
      <c r="D12" s="41">
        <f t="shared" ref="D12:D13" si="41">L12</f>
        <v>122280</v>
      </c>
      <c r="E12" s="41">
        <f t="shared" ref="E12:E13" si="42">M12</f>
        <v>122280</v>
      </c>
      <c r="F12" s="41">
        <f t="shared" ref="F12:F13" si="43">N12</f>
        <v>122280</v>
      </c>
      <c r="G12" s="41">
        <f t="shared" ref="G12:G13" si="44">O12</f>
        <v>122280</v>
      </c>
      <c r="H12" s="41">
        <f t="shared" ref="H12:H13" si="45">P12</f>
        <v>122280</v>
      </c>
      <c r="I12" s="41">
        <f t="shared" ref="I12:I13" si="46">Q12</f>
        <v>122280</v>
      </c>
      <c r="J12" s="41">
        <v>122280</v>
      </c>
      <c r="K12" s="41">
        <v>122280</v>
      </c>
      <c r="L12" s="41">
        <v>122280</v>
      </c>
      <c r="M12" s="41">
        <v>122280</v>
      </c>
      <c r="N12" s="41">
        <v>122280</v>
      </c>
      <c r="O12" s="41">
        <v>122280</v>
      </c>
      <c r="P12" s="41">
        <v>122280</v>
      </c>
      <c r="Q12" s="41">
        <v>122280</v>
      </c>
      <c r="R12" s="40">
        <f t="shared" si="25"/>
        <v>51150</v>
      </c>
      <c r="S12" s="40">
        <f t="shared" si="26"/>
        <v>58450</v>
      </c>
      <c r="T12" s="40">
        <f t="shared" si="27"/>
        <v>65750</v>
      </c>
      <c r="U12" s="40">
        <f t="shared" si="28"/>
        <v>73050</v>
      </c>
      <c r="V12" s="40">
        <f t="shared" si="29"/>
        <v>78900</v>
      </c>
      <c r="W12" s="40">
        <f t="shared" si="30"/>
        <v>84750</v>
      </c>
      <c r="X12" s="40">
        <f t="shared" si="31"/>
        <v>90600</v>
      </c>
      <c r="Y12" s="40">
        <f t="shared" si="32"/>
        <v>96450</v>
      </c>
      <c r="Z12" s="40">
        <v>51150</v>
      </c>
      <c r="AA12" s="40">
        <v>58450</v>
      </c>
      <c r="AB12" s="40">
        <v>65750</v>
      </c>
      <c r="AC12" s="40">
        <v>73050</v>
      </c>
      <c r="AD12" s="40">
        <v>78900</v>
      </c>
      <c r="AE12" s="40">
        <v>84750</v>
      </c>
      <c r="AF12" s="40">
        <v>90600</v>
      </c>
      <c r="AG12" s="40">
        <v>96450</v>
      </c>
      <c r="AH12" s="41">
        <v>122280</v>
      </c>
      <c r="AI12" s="41">
        <v>122280</v>
      </c>
      <c r="AJ12" s="41">
        <v>142660</v>
      </c>
      <c r="AK12" s="41">
        <v>142660</v>
      </c>
      <c r="AL12" s="41">
        <v>142660</v>
      </c>
      <c r="AM12" s="41">
        <v>142660</v>
      </c>
      <c r="AN12" s="41">
        <v>142660</v>
      </c>
      <c r="AO12" s="41">
        <v>142660</v>
      </c>
      <c r="AP12" s="41">
        <v>101900</v>
      </c>
      <c r="AQ12" s="41">
        <v>101900</v>
      </c>
      <c r="AR12" s="41">
        <v>117184.99999999999</v>
      </c>
      <c r="AS12" s="41">
        <v>117184.99999999999</v>
      </c>
      <c r="AT12" s="41">
        <v>117184.99999999999</v>
      </c>
      <c r="AU12" s="41">
        <v>117184.99999999999</v>
      </c>
      <c r="AV12" s="41">
        <v>117184.99999999999</v>
      </c>
      <c r="AW12" s="41">
        <v>117184.99999999999</v>
      </c>
      <c r="AX12" s="40">
        <f t="shared" si="33"/>
        <v>51150</v>
      </c>
      <c r="AY12" s="40">
        <f t="shared" si="34"/>
        <v>58450</v>
      </c>
      <c r="AZ12" s="40">
        <f t="shared" si="35"/>
        <v>65750</v>
      </c>
      <c r="BA12" s="40">
        <f t="shared" si="36"/>
        <v>73050</v>
      </c>
      <c r="BB12" s="40">
        <f t="shared" si="37"/>
        <v>78900</v>
      </c>
      <c r="BC12" s="40">
        <f t="shared" si="38"/>
        <v>84750</v>
      </c>
      <c r="BD12" s="40">
        <f t="shared" si="39"/>
        <v>90600</v>
      </c>
      <c r="BE12" s="40">
        <f t="shared" si="40"/>
        <v>96450</v>
      </c>
      <c r="BF12" s="40">
        <f t="shared" si="17"/>
        <v>51150</v>
      </c>
      <c r="BG12" s="40">
        <f t="shared" si="18"/>
        <v>58450</v>
      </c>
      <c r="BH12" s="40">
        <f t="shared" si="19"/>
        <v>65750</v>
      </c>
      <c r="BI12" s="40">
        <f t="shared" si="20"/>
        <v>73050</v>
      </c>
      <c r="BJ12" s="40">
        <f t="shared" si="21"/>
        <v>78900</v>
      </c>
      <c r="BK12" s="40">
        <f t="shared" si="22"/>
        <v>84750</v>
      </c>
      <c r="BL12" s="40">
        <f t="shared" si="23"/>
        <v>90600</v>
      </c>
      <c r="BM12" s="40">
        <f t="shared" si="24"/>
        <v>96450</v>
      </c>
    </row>
    <row r="13" spans="1:65" x14ac:dyDescent="0.25">
      <c r="A13" s="37" t="s">
        <v>70</v>
      </c>
      <c r="B13" s="41">
        <f t="shared" si="10"/>
        <v>122280</v>
      </c>
      <c r="C13" s="41">
        <f t="shared" si="10"/>
        <v>122280</v>
      </c>
      <c r="D13" s="41">
        <f t="shared" si="41"/>
        <v>122280</v>
      </c>
      <c r="E13" s="41">
        <f t="shared" si="42"/>
        <v>122280</v>
      </c>
      <c r="F13" s="41">
        <f t="shared" si="43"/>
        <v>122280</v>
      </c>
      <c r="G13" s="41">
        <f t="shared" si="44"/>
        <v>122280</v>
      </c>
      <c r="H13" s="41">
        <f t="shared" si="45"/>
        <v>122280</v>
      </c>
      <c r="I13" s="41">
        <f t="shared" si="46"/>
        <v>122280</v>
      </c>
      <c r="J13" s="41">
        <v>122280</v>
      </c>
      <c r="K13" s="41">
        <v>122280</v>
      </c>
      <c r="L13" s="41">
        <v>122280</v>
      </c>
      <c r="M13" s="41">
        <v>122280</v>
      </c>
      <c r="N13" s="41">
        <v>122280</v>
      </c>
      <c r="O13" s="41">
        <v>122280</v>
      </c>
      <c r="P13" s="41">
        <v>122280</v>
      </c>
      <c r="Q13" s="41">
        <v>122280</v>
      </c>
      <c r="R13" s="40">
        <f t="shared" ref="R13" si="47">Z13</f>
        <v>42500</v>
      </c>
      <c r="S13" s="40">
        <f t="shared" ref="S13" si="48">AA13</f>
        <v>48600</v>
      </c>
      <c r="T13" s="40">
        <f t="shared" ref="T13" si="49">AB13</f>
        <v>54650</v>
      </c>
      <c r="U13" s="40">
        <f t="shared" ref="U13" si="50">AC13</f>
        <v>60700</v>
      </c>
      <c r="V13" s="40">
        <f t="shared" ref="V13" si="51">AD13</f>
        <v>65600</v>
      </c>
      <c r="W13" s="40">
        <f t="shared" ref="W13" si="52">AE13</f>
        <v>70450</v>
      </c>
      <c r="X13" s="40">
        <f t="shared" ref="X13" si="53">AF13</f>
        <v>75300</v>
      </c>
      <c r="Y13" s="40">
        <f t="shared" ref="Y13" si="54">AG13</f>
        <v>80150</v>
      </c>
      <c r="Z13" s="40">
        <v>42500</v>
      </c>
      <c r="AA13" s="40">
        <v>48600</v>
      </c>
      <c r="AB13" s="40">
        <v>54650</v>
      </c>
      <c r="AC13" s="40">
        <v>60700</v>
      </c>
      <c r="AD13" s="40">
        <v>65600</v>
      </c>
      <c r="AE13" s="40">
        <v>70450</v>
      </c>
      <c r="AF13" s="40">
        <v>75300</v>
      </c>
      <c r="AG13" s="40">
        <v>80150</v>
      </c>
      <c r="AH13" s="41">
        <v>122280</v>
      </c>
      <c r="AI13" s="41">
        <v>122280</v>
      </c>
      <c r="AJ13" s="41">
        <v>142660</v>
      </c>
      <c r="AK13" s="41">
        <v>142660</v>
      </c>
      <c r="AL13" s="41">
        <v>142660</v>
      </c>
      <c r="AM13" s="41">
        <v>142660</v>
      </c>
      <c r="AN13" s="41">
        <v>142660</v>
      </c>
      <c r="AO13" s="41">
        <v>142660</v>
      </c>
      <c r="AP13" s="41">
        <v>101900</v>
      </c>
      <c r="AQ13" s="41">
        <v>101900</v>
      </c>
      <c r="AR13" s="41">
        <v>117184.99999999999</v>
      </c>
      <c r="AS13" s="41">
        <v>117184.99999999999</v>
      </c>
      <c r="AT13" s="41">
        <v>117184.99999999999</v>
      </c>
      <c r="AU13" s="41">
        <v>117184.99999999999</v>
      </c>
      <c r="AV13" s="41">
        <v>117184.99999999999</v>
      </c>
      <c r="AW13" s="41">
        <v>117184.99999999999</v>
      </c>
      <c r="AX13" s="40">
        <f t="shared" ref="AX13" si="55">BF13</f>
        <v>42500</v>
      </c>
      <c r="AY13" s="40">
        <f t="shared" ref="AY13" si="56">BG13</f>
        <v>48600</v>
      </c>
      <c r="AZ13" s="40">
        <f t="shared" ref="AZ13" si="57">BH13</f>
        <v>54650</v>
      </c>
      <c r="BA13" s="40">
        <f t="shared" ref="BA13" si="58">BI13</f>
        <v>60700</v>
      </c>
      <c r="BB13" s="40">
        <f t="shared" ref="BB13" si="59">BJ13</f>
        <v>65600</v>
      </c>
      <c r="BC13" s="40">
        <f t="shared" ref="BC13" si="60">BK13</f>
        <v>70450</v>
      </c>
      <c r="BD13" s="40">
        <f t="shared" ref="BD13" si="61">BL13</f>
        <v>75300</v>
      </c>
      <c r="BE13" s="40">
        <f t="shared" ref="BE13" si="62">BM13</f>
        <v>80150</v>
      </c>
      <c r="BF13" s="40">
        <f t="shared" si="17"/>
        <v>42500</v>
      </c>
      <c r="BG13" s="40">
        <f t="shared" si="18"/>
        <v>48600</v>
      </c>
      <c r="BH13" s="40">
        <f t="shared" si="19"/>
        <v>54650</v>
      </c>
      <c r="BI13" s="40">
        <f t="shared" si="20"/>
        <v>60700</v>
      </c>
      <c r="BJ13" s="40">
        <f t="shared" si="21"/>
        <v>65600</v>
      </c>
      <c r="BK13" s="40">
        <f t="shared" si="22"/>
        <v>70450</v>
      </c>
      <c r="BL13" s="40">
        <f t="shared" si="23"/>
        <v>75300</v>
      </c>
      <c r="BM13" s="40">
        <f t="shared" si="24"/>
        <v>80150</v>
      </c>
    </row>
    <row r="14" spans="1:65" x14ac:dyDescent="0.25">
      <c r="A14" t="s">
        <v>71</v>
      </c>
      <c r="B14" s="41">
        <v>0</v>
      </c>
      <c r="C14" s="41">
        <v>0</v>
      </c>
      <c r="D14" s="41">
        <v>0</v>
      </c>
      <c r="E14" s="41">
        <v>0</v>
      </c>
      <c r="F14" s="41">
        <v>0</v>
      </c>
      <c r="G14" s="41">
        <v>0</v>
      </c>
      <c r="H14" s="41">
        <v>0</v>
      </c>
      <c r="I14" s="41">
        <v>0</v>
      </c>
      <c r="J14" s="41">
        <v>122280</v>
      </c>
      <c r="K14" s="41">
        <v>122280</v>
      </c>
      <c r="L14" s="41">
        <v>122280</v>
      </c>
      <c r="M14" s="41">
        <v>122280</v>
      </c>
      <c r="N14" s="41">
        <v>122280</v>
      </c>
      <c r="O14" s="41">
        <v>122280</v>
      </c>
      <c r="P14" s="41">
        <v>122280</v>
      </c>
      <c r="Q14" s="41">
        <v>122280</v>
      </c>
      <c r="R14" s="40">
        <v>0</v>
      </c>
      <c r="S14" s="40">
        <v>0</v>
      </c>
      <c r="T14" s="40">
        <v>0</v>
      </c>
      <c r="U14" s="40">
        <v>0</v>
      </c>
      <c r="V14" s="40">
        <v>0</v>
      </c>
      <c r="W14" s="40">
        <v>0</v>
      </c>
      <c r="X14" s="40">
        <v>0</v>
      </c>
      <c r="Y14" s="40">
        <v>0</v>
      </c>
      <c r="Z14" s="40">
        <v>42500</v>
      </c>
      <c r="AA14" s="40">
        <v>48600</v>
      </c>
      <c r="AB14" s="40">
        <v>54650</v>
      </c>
      <c r="AC14" s="40">
        <v>60700</v>
      </c>
      <c r="AD14" s="40">
        <v>65600</v>
      </c>
      <c r="AE14" s="40">
        <v>70450</v>
      </c>
      <c r="AF14" s="40">
        <v>75300</v>
      </c>
      <c r="AG14" s="40">
        <v>80150</v>
      </c>
      <c r="AH14" s="41">
        <v>0</v>
      </c>
      <c r="AI14" s="41">
        <v>0</v>
      </c>
      <c r="AJ14" s="41">
        <v>0</v>
      </c>
      <c r="AK14" s="41">
        <v>0</v>
      </c>
      <c r="AL14" s="41">
        <v>0</v>
      </c>
      <c r="AM14" s="41">
        <v>0</v>
      </c>
      <c r="AN14" s="41">
        <v>0</v>
      </c>
      <c r="AO14" s="41">
        <v>0</v>
      </c>
      <c r="AP14" s="41">
        <v>101900</v>
      </c>
      <c r="AQ14" s="41">
        <v>101900</v>
      </c>
      <c r="AR14" s="41">
        <v>117184.99999999999</v>
      </c>
      <c r="AS14" s="41">
        <v>117184.99999999999</v>
      </c>
      <c r="AT14" s="41">
        <v>117184.99999999999</v>
      </c>
      <c r="AU14" s="41">
        <v>117184.99999999999</v>
      </c>
      <c r="AV14" s="41">
        <v>117184.99999999999</v>
      </c>
      <c r="AW14" s="41">
        <v>117184.99999999999</v>
      </c>
      <c r="AX14" s="40">
        <v>0</v>
      </c>
      <c r="AY14" s="40">
        <v>0</v>
      </c>
      <c r="AZ14" s="40">
        <v>0</v>
      </c>
      <c r="BA14" s="40">
        <v>0</v>
      </c>
      <c r="BB14" s="40">
        <v>0</v>
      </c>
      <c r="BC14" s="40">
        <v>0</v>
      </c>
      <c r="BD14" s="40">
        <v>0</v>
      </c>
      <c r="BE14" s="40">
        <v>0</v>
      </c>
      <c r="BF14" s="40">
        <f t="shared" si="17"/>
        <v>42500</v>
      </c>
      <c r="BG14" s="40">
        <f t="shared" si="18"/>
        <v>48600</v>
      </c>
      <c r="BH14" s="40">
        <f t="shared" si="19"/>
        <v>54650</v>
      </c>
      <c r="BI14" s="40">
        <f t="shared" si="20"/>
        <v>60700</v>
      </c>
      <c r="BJ14" s="40">
        <f t="shared" si="21"/>
        <v>65600</v>
      </c>
      <c r="BK14" s="40">
        <f t="shared" si="22"/>
        <v>70450</v>
      </c>
      <c r="BL14" s="40">
        <f t="shared" si="23"/>
        <v>75300</v>
      </c>
      <c r="BM14" s="40">
        <f t="shared" si="24"/>
        <v>80150</v>
      </c>
    </row>
    <row r="15" spans="1:65" x14ac:dyDescent="0.25">
      <c r="A15" t="s">
        <v>72</v>
      </c>
      <c r="B15" s="41">
        <v>0</v>
      </c>
      <c r="C15" s="41">
        <v>0</v>
      </c>
      <c r="D15" s="41">
        <v>0</v>
      </c>
      <c r="E15" s="41">
        <v>0</v>
      </c>
      <c r="F15" s="41">
        <v>0</v>
      </c>
      <c r="G15" s="41">
        <v>0</v>
      </c>
      <c r="H15" s="41">
        <v>0</v>
      </c>
      <c r="I15" s="41">
        <v>0</v>
      </c>
      <c r="J15" s="41">
        <v>122280</v>
      </c>
      <c r="K15" s="41">
        <v>122280</v>
      </c>
      <c r="L15" s="41">
        <v>122280</v>
      </c>
      <c r="M15" s="41">
        <v>122280</v>
      </c>
      <c r="N15" s="41">
        <v>122280</v>
      </c>
      <c r="O15" s="41">
        <v>122280</v>
      </c>
      <c r="P15" s="41">
        <v>122280</v>
      </c>
      <c r="Q15" s="41">
        <v>122280</v>
      </c>
      <c r="R15" s="40">
        <v>0</v>
      </c>
      <c r="S15" s="40">
        <v>0</v>
      </c>
      <c r="T15" s="40">
        <v>0</v>
      </c>
      <c r="U15" s="40">
        <v>0</v>
      </c>
      <c r="V15" s="40">
        <v>0</v>
      </c>
      <c r="W15" s="40">
        <v>0</v>
      </c>
      <c r="X15" s="40">
        <v>0</v>
      </c>
      <c r="Y15" s="40">
        <v>0</v>
      </c>
      <c r="Z15" s="40">
        <v>42500</v>
      </c>
      <c r="AA15" s="40">
        <v>48600</v>
      </c>
      <c r="AB15" s="40">
        <v>54650</v>
      </c>
      <c r="AC15" s="40">
        <v>60700</v>
      </c>
      <c r="AD15" s="40">
        <v>65600</v>
      </c>
      <c r="AE15" s="40">
        <v>70450</v>
      </c>
      <c r="AF15" s="40">
        <v>75300</v>
      </c>
      <c r="AG15" s="40">
        <v>80150</v>
      </c>
      <c r="AH15" s="41">
        <v>0</v>
      </c>
      <c r="AI15" s="41">
        <v>0</v>
      </c>
      <c r="AJ15" s="41">
        <v>0</v>
      </c>
      <c r="AK15" s="41">
        <v>0</v>
      </c>
      <c r="AL15" s="41">
        <v>0</v>
      </c>
      <c r="AM15" s="41">
        <v>0</v>
      </c>
      <c r="AN15" s="41">
        <v>0</v>
      </c>
      <c r="AO15" s="41">
        <v>0</v>
      </c>
      <c r="AP15" s="41">
        <v>101900</v>
      </c>
      <c r="AQ15" s="41">
        <v>101900</v>
      </c>
      <c r="AR15" s="41">
        <v>117184.99999999999</v>
      </c>
      <c r="AS15" s="41">
        <v>117184.99999999999</v>
      </c>
      <c r="AT15" s="41">
        <v>117184.99999999999</v>
      </c>
      <c r="AU15" s="41">
        <v>117184.99999999999</v>
      </c>
      <c r="AV15" s="41">
        <v>117184.99999999999</v>
      </c>
      <c r="AW15" s="41">
        <v>117184.99999999999</v>
      </c>
      <c r="AX15" s="40">
        <v>0</v>
      </c>
      <c r="AY15" s="40">
        <v>0</v>
      </c>
      <c r="AZ15" s="40">
        <v>0</v>
      </c>
      <c r="BA15" s="40">
        <v>0</v>
      </c>
      <c r="BB15" s="40">
        <v>0</v>
      </c>
      <c r="BC15" s="40">
        <v>0</v>
      </c>
      <c r="BD15" s="40">
        <v>0</v>
      </c>
      <c r="BE15" s="40">
        <v>0</v>
      </c>
      <c r="BF15" s="40">
        <f t="shared" si="17"/>
        <v>42500</v>
      </c>
      <c r="BG15" s="40">
        <f t="shared" si="18"/>
        <v>48600</v>
      </c>
      <c r="BH15" s="40">
        <f t="shared" si="19"/>
        <v>54650</v>
      </c>
      <c r="BI15" s="40">
        <f t="shared" si="20"/>
        <v>60700</v>
      </c>
      <c r="BJ15" s="40">
        <f t="shared" si="21"/>
        <v>65600</v>
      </c>
      <c r="BK15" s="40">
        <f t="shared" si="22"/>
        <v>70450</v>
      </c>
      <c r="BL15" s="40">
        <f t="shared" si="23"/>
        <v>75300</v>
      </c>
      <c r="BM15" s="40">
        <f t="shared" si="24"/>
        <v>80150</v>
      </c>
    </row>
    <row r="16" spans="1:65" x14ac:dyDescent="0.25">
      <c r="A16" t="s">
        <v>73</v>
      </c>
      <c r="B16" s="41">
        <v>0</v>
      </c>
      <c r="C16" s="41">
        <v>0</v>
      </c>
      <c r="D16" s="41">
        <v>0</v>
      </c>
      <c r="E16" s="41">
        <v>0</v>
      </c>
      <c r="F16" s="41">
        <v>0</v>
      </c>
      <c r="G16" s="41">
        <v>0</v>
      </c>
      <c r="H16" s="41">
        <v>0</v>
      </c>
      <c r="I16" s="41">
        <v>0</v>
      </c>
      <c r="J16" s="41">
        <v>122280</v>
      </c>
      <c r="K16" s="41">
        <v>122280</v>
      </c>
      <c r="L16" s="41">
        <v>122280</v>
      </c>
      <c r="M16" s="41">
        <v>122280</v>
      </c>
      <c r="N16" s="41">
        <v>122280</v>
      </c>
      <c r="O16" s="41">
        <v>122280</v>
      </c>
      <c r="P16" s="41">
        <v>122280</v>
      </c>
      <c r="Q16" s="41">
        <v>122280</v>
      </c>
      <c r="R16" s="40">
        <v>0</v>
      </c>
      <c r="S16" s="40">
        <v>0</v>
      </c>
      <c r="T16" s="40">
        <v>0</v>
      </c>
      <c r="U16" s="40">
        <v>0</v>
      </c>
      <c r="V16" s="40">
        <v>0</v>
      </c>
      <c r="W16" s="40">
        <v>0</v>
      </c>
      <c r="X16" s="40">
        <v>0</v>
      </c>
      <c r="Y16" s="40">
        <v>0</v>
      </c>
      <c r="Z16" s="40">
        <v>53150</v>
      </c>
      <c r="AA16" s="40">
        <v>60750</v>
      </c>
      <c r="AB16" s="40">
        <v>68350</v>
      </c>
      <c r="AC16" s="40">
        <v>75900</v>
      </c>
      <c r="AD16" s="40">
        <v>82000</v>
      </c>
      <c r="AE16" s="40">
        <v>88050</v>
      </c>
      <c r="AF16" s="40">
        <v>94150</v>
      </c>
      <c r="AG16" s="40">
        <v>100200</v>
      </c>
      <c r="AH16" s="41">
        <v>0</v>
      </c>
      <c r="AI16" s="41">
        <v>0</v>
      </c>
      <c r="AJ16" s="41">
        <v>0</v>
      </c>
      <c r="AK16" s="41">
        <v>0</v>
      </c>
      <c r="AL16" s="41">
        <v>0</v>
      </c>
      <c r="AM16" s="41">
        <v>0</v>
      </c>
      <c r="AN16" s="41">
        <v>0</v>
      </c>
      <c r="AO16" s="41">
        <v>0</v>
      </c>
      <c r="AP16" s="41">
        <v>101900</v>
      </c>
      <c r="AQ16" s="41">
        <v>101900</v>
      </c>
      <c r="AR16" s="41">
        <v>117184.99999999999</v>
      </c>
      <c r="AS16" s="41">
        <v>117184.99999999999</v>
      </c>
      <c r="AT16" s="41">
        <v>117184.99999999999</v>
      </c>
      <c r="AU16" s="41">
        <v>117184.99999999999</v>
      </c>
      <c r="AV16" s="41">
        <v>117184.99999999999</v>
      </c>
      <c r="AW16" s="41">
        <v>117184.99999999999</v>
      </c>
      <c r="AX16" s="40">
        <v>0</v>
      </c>
      <c r="AY16" s="40">
        <v>0</v>
      </c>
      <c r="AZ16" s="40">
        <v>0</v>
      </c>
      <c r="BA16" s="40">
        <v>0</v>
      </c>
      <c r="BB16" s="40">
        <v>0</v>
      </c>
      <c r="BC16" s="40">
        <v>0</v>
      </c>
      <c r="BD16" s="40">
        <v>0</v>
      </c>
      <c r="BE16" s="40">
        <v>0</v>
      </c>
      <c r="BF16" s="40">
        <f t="shared" si="17"/>
        <v>53150</v>
      </c>
      <c r="BG16" s="40">
        <f t="shared" si="18"/>
        <v>60750</v>
      </c>
      <c r="BH16" s="40">
        <f t="shared" si="19"/>
        <v>68350</v>
      </c>
      <c r="BI16" s="40">
        <f t="shared" si="20"/>
        <v>75900</v>
      </c>
      <c r="BJ16" s="40">
        <f t="shared" si="21"/>
        <v>82000</v>
      </c>
      <c r="BK16" s="40">
        <f t="shared" si="22"/>
        <v>88050</v>
      </c>
      <c r="BL16" s="40">
        <f t="shared" si="23"/>
        <v>94150</v>
      </c>
      <c r="BM16" s="40">
        <f t="shared" si="24"/>
        <v>100200</v>
      </c>
    </row>
    <row r="17" spans="1:65" x14ac:dyDescent="0.25">
      <c r="A17" s="37" t="s">
        <v>74</v>
      </c>
      <c r="B17" s="41">
        <f t="shared" si="10"/>
        <v>122280</v>
      </c>
      <c r="C17" s="41">
        <f t="shared" si="10"/>
        <v>122280</v>
      </c>
      <c r="D17" s="41">
        <f t="shared" ref="D17:D18" si="63">L17</f>
        <v>122280</v>
      </c>
      <c r="E17" s="41">
        <f t="shared" ref="E17:E18" si="64">M17</f>
        <v>122280</v>
      </c>
      <c r="F17" s="41">
        <f t="shared" ref="F17:F18" si="65">N17</f>
        <v>122280</v>
      </c>
      <c r="G17" s="41">
        <f t="shared" ref="G17:G18" si="66">O17</f>
        <v>122280</v>
      </c>
      <c r="H17" s="41">
        <f t="shared" ref="H17:H18" si="67">P17</f>
        <v>122280</v>
      </c>
      <c r="I17" s="41">
        <f t="shared" ref="I17:I18" si="68">Q17</f>
        <v>122280</v>
      </c>
      <c r="J17" s="41">
        <v>122280</v>
      </c>
      <c r="K17" s="41">
        <v>122280</v>
      </c>
      <c r="L17" s="41">
        <v>122280</v>
      </c>
      <c r="M17" s="41">
        <v>122280</v>
      </c>
      <c r="N17" s="41">
        <v>122280</v>
      </c>
      <c r="O17" s="41">
        <v>122280</v>
      </c>
      <c r="P17" s="41">
        <v>122280</v>
      </c>
      <c r="Q17" s="41">
        <v>122280</v>
      </c>
      <c r="R17" s="40">
        <f t="shared" si="25"/>
        <v>42500</v>
      </c>
      <c r="S17" s="40">
        <f t="shared" ref="S17:S19" si="69">AA17</f>
        <v>48600</v>
      </c>
      <c r="T17" s="40">
        <f t="shared" ref="T17" si="70">AB17</f>
        <v>54650</v>
      </c>
      <c r="U17" s="40">
        <f t="shared" ref="U17" si="71">AC17</f>
        <v>60700</v>
      </c>
      <c r="V17" s="40">
        <f t="shared" ref="V17" si="72">AD17</f>
        <v>65600</v>
      </c>
      <c r="W17" s="40">
        <f t="shared" ref="W17" si="73">AE17</f>
        <v>70450</v>
      </c>
      <c r="X17" s="40">
        <f t="shared" ref="X17" si="74">AF17</f>
        <v>75300</v>
      </c>
      <c r="Y17" s="40">
        <f t="shared" ref="Y17" si="75">AG17</f>
        <v>80150</v>
      </c>
      <c r="Z17" s="40">
        <v>42500</v>
      </c>
      <c r="AA17" s="40">
        <v>48600</v>
      </c>
      <c r="AB17" s="40">
        <v>54650</v>
      </c>
      <c r="AC17" s="40">
        <v>60700</v>
      </c>
      <c r="AD17" s="40">
        <v>65600</v>
      </c>
      <c r="AE17" s="40">
        <v>70450</v>
      </c>
      <c r="AF17" s="40">
        <v>75300</v>
      </c>
      <c r="AG17" s="40">
        <v>80150</v>
      </c>
      <c r="AH17" s="41">
        <v>122280</v>
      </c>
      <c r="AI17" s="41">
        <v>122280</v>
      </c>
      <c r="AJ17" s="41">
        <v>142660</v>
      </c>
      <c r="AK17" s="41">
        <v>142660</v>
      </c>
      <c r="AL17" s="41">
        <v>142660</v>
      </c>
      <c r="AM17" s="41">
        <v>142660</v>
      </c>
      <c r="AN17" s="41">
        <v>142660</v>
      </c>
      <c r="AO17" s="41">
        <v>142660</v>
      </c>
      <c r="AP17" s="41">
        <v>101900</v>
      </c>
      <c r="AQ17" s="41">
        <v>101900</v>
      </c>
      <c r="AR17" s="41">
        <v>117184.99999999999</v>
      </c>
      <c r="AS17" s="41">
        <v>117184.99999999999</v>
      </c>
      <c r="AT17" s="41">
        <v>117184.99999999999</v>
      </c>
      <c r="AU17" s="41">
        <v>117184.99999999999</v>
      </c>
      <c r="AV17" s="41">
        <v>117184.99999999999</v>
      </c>
      <c r="AW17" s="41">
        <v>117184.99999999999</v>
      </c>
      <c r="AX17" s="40">
        <f t="shared" ref="AX17" si="76">BF17</f>
        <v>42500</v>
      </c>
      <c r="AY17" s="40">
        <f t="shared" ref="AY17" si="77">BG17</f>
        <v>48600</v>
      </c>
      <c r="AZ17" s="40">
        <f t="shared" ref="AZ17" si="78">BH17</f>
        <v>54650</v>
      </c>
      <c r="BA17" s="40">
        <f t="shared" ref="BA17" si="79">BI17</f>
        <v>60700</v>
      </c>
      <c r="BB17" s="40">
        <f t="shared" ref="BB17" si="80">BJ17</f>
        <v>65600</v>
      </c>
      <c r="BC17" s="40">
        <f t="shared" ref="BC17" si="81">BK17</f>
        <v>70450</v>
      </c>
      <c r="BD17" s="40">
        <f t="shared" ref="BD17" si="82">BL17</f>
        <v>75300</v>
      </c>
      <c r="BE17" s="40">
        <f t="shared" ref="BE17" si="83">BM17</f>
        <v>80150</v>
      </c>
      <c r="BF17" s="40">
        <f t="shared" si="17"/>
        <v>42500</v>
      </c>
      <c r="BG17" s="40">
        <f t="shared" si="18"/>
        <v>48600</v>
      </c>
      <c r="BH17" s="40">
        <f t="shared" si="19"/>
        <v>54650</v>
      </c>
      <c r="BI17" s="40">
        <f t="shared" si="20"/>
        <v>60700</v>
      </c>
      <c r="BJ17" s="40">
        <f t="shared" si="21"/>
        <v>65600</v>
      </c>
      <c r="BK17" s="40">
        <f t="shared" si="22"/>
        <v>70450</v>
      </c>
      <c r="BL17" s="40">
        <f t="shared" si="23"/>
        <v>75300</v>
      </c>
      <c r="BM17" s="40">
        <f t="shared" si="24"/>
        <v>80150</v>
      </c>
    </row>
    <row r="18" spans="1:65" x14ac:dyDescent="0.25">
      <c r="A18" s="37" t="s">
        <v>75</v>
      </c>
      <c r="B18" s="41">
        <f t="shared" si="10"/>
        <v>132360</v>
      </c>
      <c r="C18" s="41">
        <f t="shared" si="10"/>
        <v>132360</v>
      </c>
      <c r="D18" s="41">
        <f t="shared" si="63"/>
        <v>132360</v>
      </c>
      <c r="E18" s="41">
        <f t="shared" si="64"/>
        <v>132360</v>
      </c>
      <c r="F18" s="41">
        <f t="shared" si="65"/>
        <v>132360</v>
      </c>
      <c r="G18" s="41">
        <f t="shared" si="66"/>
        <v>132360</v>
      </c>
      <c r="H18" s="41">
        <f t="shared" si="67"/>
        <v>132360</v>
      </c>
      <c r="I18" s="41">
        <f t="shared" si="68"/>
        <v>132360</v>
      </c>
      <c r="J18" s="41">
        <v>132360</v>
      </c>
      <c r="K18" s="41">
        <v>132360</v>
      </c>
      <c r="L18" s="41">
        <v>132360</v>
      </c>
      <c r="M18" s="41">
        <v>132360</v>
      </c>
      <c r="N18" s="41">
        <v>132360</v>
      </c>
      <c r="O18" s="41">
        <v>132360</v>
      </c>
      <c r="P18" s="41">
        <v>132360</v>
      </c>
      <c r="Q18" s="41">
        <v>132360</v>
      </c>
      <c r="R18" s="40">
        <f t="shared" si="25"/>
        <v>58350</v>
      </c>
      <c r="S18" s="40">
        <f t="shared" si="69"/>
        <v>66700</v>
      </c>
      <c r="T18" s="40">
        <f t="shared" ref="T18:T19" si="84">AB18</f>
        <v>75050</v>
      </c>
      <c r="U18" s="40">
        <f t="shared" ref="U18:U19" si="85">AC18</f>
        <v>83350</v>
      </c>
      <c r="V18" s="40">
        <f t="shared" ref="V18:V19" si="86">AD18</f>
        <v>90050</v>
      </c>
      <c r="W18" s="40">
        <f t="shared" ref="W18:W19" si="87">AE18</f>
        <v>96700</v>
      </c>
      <c r="X18" s="40">
        <f t="shared" ref="X18:X19" si="88">AF18</f>
        <v>103400</v>
      </c>
      <c r="Y18" s="40">
        <f t="shared" ref="Y18:Y19" si="89">AG18</f>
        <v>110050</v>
      </c>
      <c r="Z18" s="40">
        <v>58350</v>
      </c>
      <c r="AA18" s="40">
        <v>66700</v>
      </c>
      <c r="AB18" s="40">
        <v>75050</v>
      </c>
      <c r="AC18" s="40">
        <v>83350</v>
      </c>
      <c r="AD18" s="40">
        <v>90050</v>
      </c>
      <c r="AE18" s="40">
        <v>96700</v>
      </c>
      <c r="AF18" s="40">
        <v>103400</v>
      </c>
      <c r="AG18" s="40">
        <v>110050</v>
      </c>
      <c r="AH18" s="41">
        <v>132360</v>
      </c>
      <c r="AI18" s="41">
        <v>132360</v>
      </c>
      <c r="AJ18" s="41">
        <v>154420</v>
      </c>
      <c r="AK18" s="41">
        <v>154420</v>
      </c>
      <c r="AL18" s="41">
        <v>154420</v>
      </c>
      <c r="AM18" s="41">
        <v>154420</v>
      </c>
      <c r="AN18" s="41">
        <v>154420</v>
      </c>
      <c r="AO18" s="41">
        <v>154420</v>
      </c>
      <c r="AP18" s="41">
        <v>110300</v>
      </c>
      <c r="AQ18" s="41">
        <v>110300</v>
      </c>
      <c r="AR18" s="41">
        <v>126844.99999999999</v>
      </c>
      <c r="AS18" s="41">
        <v>126844.99999999999</v>
      </c>
      <c r="AT18" s="41">
        <v>126844.99999999999</v>
      </c>
      <c r="AU18" s="41">
        <v>126844.99999999999</v>
      </c>
      <c r="AV18" s="41">
        <v>126844.99999999999</v>
      </c>
      <c r="AW18" s="41">
        <v>126844.99999999999</v>
      </c>
      <c r="AX18" s="40">
        <f t="shared" ref="AX18:AX19" si="90">BF18</f>
        <v>58350</v>
      </c>
      <c r="AY18" s="40">
        <f t="shared" ref="AY18:AY19" si="91">BG18</f>
        <v>66700</v>
      </c>
      <c r="AZ18" s="40">
        <f t="shared" ref="AZ18:AZ19" si="92">BH18</f>
        <v>75050</v>
      </c>
      <c r="BA18" s="40">
        <f t="shared" ref="BA18:BA19" si="93">BI18</f>
        <v>83350</v>
      </c>
      <c r="BB18" s="40">
        <f t="shared" ref="BB18:BB19" si="94">BJ18</f>
        <v>90050</v>
      </c>
      <c r="BC18" s="40">
        <f t="shared" ref="BC18:BC19" si="95">BK18</f>
        <v>96700</v>
      </c>
      <c r="BD18" s="40">
        <f t="shared" ref="BD18:BD19" si="96">BL18</f>
        <v>103400</v>
      </c>
      <c r="BE18" s="40">
        <f t="shared" ref="BE18:BE19" si="97">BM18</f>
        <v>110050</v>
      </c>
      <c r="BF18" s="40">
        <f t="shared" si="17"/>
        <v>58350</v>
      </c>
      <c r="BG18" s="40">
        <f t="shared" si="18"/>
        <v>66700</v>
      </c>
      <c r="BH18" s="40">
        <f t="shared" si="19"/>
        <v>75050</v>
      </c>
      <c r="BI18" s="40">
        <f t="shared" si="20"/>
        <v>83350</v>
      </c>
      <c r="BJ18" s="40">
        <f t="shared" si="21"/>
        <v>90050</v>
      </c>
      <c r="BK18" s="40">
        <f t="shared" si="22"/>
        <v>96700</v>
      </c>
      <c r="BL18" s="40">
        <f t="shared" si="23"/>
        <v>103400</v>
      </c>
      <c r="BM18" s="40">
        <f t="shared" si="24"/>
        <v>110050</v>
      </c>
    </row>
    <row r="19" spans="1:65" x14ac:dyDescent="0.25">
      <c r="A19" t="s">
        <v>76</v>
      </c>
      <c r="B19" s="41">
        <v>0</v>
      </c>
      <c r="C19" s="41">
        <v>0</v>
      </c>
      <c r="D19" s="41">
        <v>0</v>
      </c>
      <c r="E19" s="41">
        <v>0</v>
      </c>
      <c r="F19" s="41">
        <v>0</v>
      </c>
      <c r="G19" s="41">
        <v>0</v>
      </c>
      <c r="H19" s="41">
        <v>0</v>
      </c>
      <c r="I19" s="41">
        <v>0</v>
      </c>
      <c r="J19" s="41">
        <v>122280</v>
      </c>
      <c r="K19" s="41">
        <v>122280</v>
      </c>
      <c r="L19" s="41">
        <v>122280</v>
      </c>
      <c r="M19" s="41">
        <v>122280</v>
      </c>
      <c r="N19" s="41">
        <v>122280</v>
      </c>
      <c r="O19" s="41">
        <v>122280</v>
      </c>
      <c r="P19" s="41">
        <v>122280</v>
      </c>
      <c r="Q19" s="41">
        <v>122280</v>
      </c>
      <c r="R19" s="40">
        <f>Z19</f>
        <v>42500</v>
      </c>
      <c r="S19" s="40">
        <f t="shared" si="69"/>
        <v>48600</v>
      </c>
      <c r="T19" s="40">
        <f t="shared" si="84"/>
        <v>54650</v>
      </c>
      <c r="U19" s="40">
        <f t="shared" si="85"/>
        <v>60700</v>
      </c>
      <c r="V19" s="40">
        <f t="shared" si="86"/>
        <v>65600</v>
      </c>
      <c r="W19" s="40">
        <f t="shared" si="87"/>
        <v>70450</v>
      </c>
      <c r="X19" s="40">
        <f t="shared" si="88"/>
        <v>75300</v>
      </c>
      <c r="Y19" s="40">
        <f t="shared" si="89"/>
        <v>80150</v>
      </c>
      <c r="Z19" s="40">
        <v>42500</v>
      </c>
      <c r="AA19" s="40">
        <v>48600</v>
      </c>
      <c r="AB19" s="40">
        <v>54650</v>
      </c>
      <c r="AC19" s="40">
        <v>60700</v>
      </c>
      <c r="AD19" s="40">
        <v>65600</v>
      </c>
      <c r="AE19" s="40">
        <v>70450</v>
      </c>
      <c r="AF19" s="40">
        <v>75300</v>
      </c>
      <c r="AG19" s="40">
        <v>80150</v>
      </c>
      <c r="AH19" s="41">
        <v>0</v>
      </c>
      <c r="AI19" s="41">
        <v>0</v>
      </c>
      <c r="AJ19" s="41">
        <v>0</v>
      </c>
      <c r="AK19" s="41">
        <v>0</v>
      </c>
      <c r="AL19" s="41">
        <v>0</v>
      </c>
      <c r="AM19" s="41">
        <v>0</v>
      </c>
      <c r="AN19" s="41">
        <v>0</v>
      </c>
      <c r="AO19" s="41">
        <v>0</v>
      </c>
      <c r="AP19" s="41">
        <v>101900</v>
      </c>
      <c r="AQ19" s="41">
        <v>101900</v>
      </c>
      <c r="AR19" s="41">
        <v>117184.99999999999</v>
      </c>
      <c r="AS19" s="41">
        <v>117184.99999999999</v>
      </c>
      <c r="AT19" s="41">
        <v>117184.99999999999</v>
      </c>
      <c r="AU19" s="41">
        <v>117184.99999999999</v>
      </c>
      <c r="AV19" s="41">
        <v>117184.99999999999</v>
      </c>
      <c r="AW19" s="41">
        <v>117184.99999999999</v>
      </c>
      <c r="AX19" s="40">
        <f t="shared" si="90"/>
        <v>42500</v>
      </c>
      <c r="AY19" s="40">
        <f t="shared" si="91"/>
        <v>48600</v>
      </c>
      <c r="AZ19" s="40">
        <f t="shared" si="92"/>
        <v>54650</v>
      </c>
      <c r="BA19" s="40">
        <f t="shared" si="93"/>
        <v>60700</v>
      </c>
      <c r="BB19" s="40">
        <f t="shared" si="94"/>
        <v>65600</v>
      </c>
      <c r="BC19" s="40">
        <f t="shared" si="95"/>
        <v>70450</v>
      </c>
      <c r="BD19" s="40">
        <f t="shared" si="96"/>
        <v>75300</v>
      </c>
      <c r="BE19" s="40">
        <f t="shared" si="97"/>
        <v>80150</v>
      </c>
      <c r="BF19" s="40">
        <f t="shared" si="17"/>
        <v>42500</v>
      </c>
      <c r="BG19" s="40">
        <f t="shared" si="18"/>
        <v>48600</v>
      </c>
      <c r="BH19" s="40">
        <f t="shared" si="19"/>
        <v>54650</v>
      </c>
      <c r="BI19" s="40">
        <f t="shared" si="20"/>
        <v>60700</v>
      </c>
      <c r="BJ19" s="40">
        <f t="shared" si="21"/>
        <v>65600</v>
      </c>
      <c r="BK19" s="40">
        <f t="shared" si="22"/>
        <v>70450</v>
      </c>
      <c r="BL19" s="40">
        <f t="shared" si="23"/>
        <v>75300</v>
      </c>
      <c r="BM19" s="40">
        <f t="shared" si="24"/>
        <v>80150</v>
      </c>
    </row>
    <row r="20" spans="1:65" x14ac:dyDescent="0.25">
      <c r="A20" t="s">
        <v>77</v>
      </c>
      <c r="B20" s="41">
        <v>0</v>
      </c>
      <c r="C20" s="41">
        <v>0</v>
      </c>
      <c r="D20" s="41">
        <v>0</v>
      </c>
      <c r="E20" s="41">
        <v>0</v>
      </c>
      <c r="F20" s="41">
        <v>0</v>
      </c>
      <c r="G20" s="41">
        <v>0</v>
      </c>
      <c r="H20" s="41">
        <v>0</v>
      </c>
      <c r="I20" s="41">
        <v>0</v>
      </c>
      <c r="J20" s="41">
        <v>122280</v>
      </c>
      <c r="K20" s="41">
        <v>122280</v>
      </c>
      <c r="L20" s="41">
        <v>122280</v>
      </c>
      <c r="M20" s="41">
        <v>122280</v>
      </c>
      <c r="N20" s="41">
        <v>122280</v>
      </c>
      <c r="O20" s="41">
        <v>122280</v>
      </c>
      <c r="P20" s="41">
        <v>122280</v>
      </c>
      <c r="Q20" s="41">
        <v>122280</v>
      </c>
      <c r="R20" s="40">
        <v>0</v>
      </c>
      <c r="S20" s="40">
        <v>0</v>
      </c>
      <c r="T20" s="40">
        <v>0</v>
      </c>
      <c r="U20" s="40">
        <v>0</v>
      </c>
      <c r="V20" s="40">
        <v>0</v>
      </c>
      <c r="W20" s="40">
        <v>0</v>
      </c>
      <c r="X20" s="40">
        <v>0</v>
      </c>
      <c r="Y20" s="40">
        <v>0</v>
      </c>
      <c r="Z20" s="40">
        <v>44000</v>
      </c>
      <c r="AA20" s="40">
        <v>50250</v>
      </c>
      <c r="AB20" s="40">
        <v>56550</v>
      </c>
      <c r="AC20" s="40">
        <v>62800</v>
      </c>
      <c r="AD20" s="40">
        <v>67850</v>
      </c>
      <c r="AE20" s="40">
        <v>72850</v>
      </c>
      <c r="AF20" s="40">
        <v>77900</v>
      </c>
      <c r="AG20" s="40">
        <v>82900</v>
      </c>
      <c r="AH20" s="41">
        <v>0</v>
      </c>
      <c r="AI20" s="41">
        <v>0</v>
      </c>
      <c r="AJ20" s="41">
        <v>0</v>
      </c>
      <c r="AK20" s="41">
        <v>0</v>
      </c>
      <c r="AL20" s="41">
        <v>0</v>
      </c>
      <c r="AM20" s="41">
        <v>0</v>
      </c>
      <c r="AN20" s="41">
        <v>0</v>
      </c>
      <c r="AO20" s="41">
        <v>0</v>
      </c>
      <c r="AP20" s="41">
        <v>101900</v>
      </c>
      <c r="AQ20" s="41">
        <v>101900</v>
      </c>
      <c r="AR20" s="41">
        <v>117184.99999999999</v>
      </c>
      <c r="AS20" s="41">
        <v>117184.99999999999</v>
      </c>
      <c r="AT20" s="41">
        <v>117184.99999999999</v>
      </c>
      <c r="AU20" s="41">
        <v>117184.99999999999</v>
      </c>
      <c r="AV20" s="41">
        <v>117184.99999999999</v>
      </c>
      <c r="AW20" s="41">
        <v>117184.99999999999</v>
      </c>
      <c r="AX20" s="40">
        <v>0</v>
      </c>
      <c r="AY20" s="40">
        <v>0</v>
      </c>
      <c r="AZ20" s="40">
        <v>0</v>
      </c>
      <c r="BA20" s="40">
        <v>0</v>
      </c>
      <c r="BB20" s="40">
        <v>0</v>
      </c>
      <c r="BC20" s="40">
        <v>0</v>
      </c>
      <c r="BD20" s="40">
        <v>0</v>
      </c>
      <c r="BE20" s="40">
        <v>0</v>
      </c>
      <c r="BF20" s="40">
        <f t="shared" si="17"/>
        <v>44000</v>
      </c>
      <c r="BG20" s="40">
        <f t="shared" si="18"/>
        <v>50250</v>
      </c>
      <c r="BH20" s="40">
        <f t="shared" si="19"/>
        <v>56550</v>
      </c>
      <c r="BI20" s="40">
        <f t="shared" si="20"/>
        <v>62800</v>
      </c>
      <c r="BJ20" s="40">
        <f t="shared" si="21"/>
        <v>67850</v>
      </c>
      <c r="BK20" s="40">
        <f t="shared" si="22"/>
        <v>72850</v>
      </c>
      <c r="BL20" s="40">
        <f t="shared" si="23"/>
        <v>77900</v>
      </c>
      <c r="BM20" s="40">
        <f t="shared" si="24"/>
        <v>82900</v>
      </c>
    </row>
    <row r="21" spans="1:65" x14ac:dyDescent="0.25">
      <c r="A21" t="s">
        <v>79</v>
      </c>
      <c r="B21" s="41">
        <v>0</v>
      </c>
      <c r="C21" s="41">
        <v>0</v>
      </c>
      <c r="D21" s="41">
        <v>0</v>
      </c>
      <c r="E21" s="41">
        <v>0</v>
      </c>
      <c r="F21" s="41">
        <v>0</v>
      </c>
      <c r="G21" s="41">
        <v>0</v>
      </c>
      <c r="H21" s="41">
        <v>0</v>
      </c>
      <c r="I21" s="41">
        <v>0</v>
      </c>
      <c r="J21" s="41">
        <v>122280</v>
      </c>
      <c r="K21" s="41">
        <v>122280</v>
      </c>
      <c r="L21" s="41">
        <v>122280</v>
      </c>
      <c r="M21" s="41">
        <v>122280</v>
      </c>
      <c r="N21" s="41">
        <v>122280</v>
      </c>
      <c r="O21" s="41">
        <v>122280</v>
      </c>
      <c r="P21" s="41">
        <v>122280</v>
      </c>
      <c r="Q21" s="41">
        <v>122280</v>
      </c>
      <c r="R21" s="40">
        <v>0</v>
      </c>
      <c r="S21" s="40">
        <v>0</v>
      </c>
      <c r="T21" s="40">
        <v>0</v>
      </c>
      <c r="U21" s="40">
        <v>0</v>
      </c>
      <c r="V21" s="40">
        <v>0</v>
      </c>
      <c r="W21" s="40">
        <v>0</v>
      </c>
      <c r="X21" s="40">
        <v>0</v>
      </c>
      <c r="Y21" s="40">
        <v>0</v>
      </c>
      <c r="Z21" s="40">
        <v>43200</v>
      </c>
      <c r="AA21" s="40">
        <v>49400</v>
      </c>
      <c r="AB21" s="40">
        <v>55550</v>
      </c>
      <c r="AC21" s="40">
        <v>61700</v>
      </c>
      <c r="AD21" s="40">
        <v>66650</v>
      </c>
      <c r="AE21" s="40">
        <v>71600</v>
      </c>
      <c r="AF21" s="40">
        <v>76550</v>
      </c>
      <c r="AG21" s="40">
        <v>81450</v>
      </c>
      <c r="AH21" s="41">
        <v>0</v>
      </c>
      <c r="AI21" s="41">
        <v>0</v>
      </c>
      <c r="AJ21" s="41">
        <v>0</v>
      </c>
      <c r="AK21" s="41">
        <v>0</v>
      </c>
      <c r="AL21" s="41">
        <v>0</v>
      </c>
      <c r="AM21" s="41">
        <v>0</v>
      </c>
      <c r="AN21" s="41">
        <v>0</v>
      </c>
      <c r="AO21" s="41">
        <v>0</v>
      </c>
      <c r="AP21" s="41">
        <v>101900</v>
      </c>
      <c r="AQ21" s="41">
        <v>101900</v>
      </c>
      <c r="AR21" s="41">
        <v>117184.99999999999</v>
      </c>
      <c r="AS21" s="41">
        <v>117184.99999999999</v>
      </c>
      <c r="AT21" s="41">
        <v>117184.99999999999</v>
      </c>
      <c r="AU21" s="41">
        <v>117184.99999999999</v>
      </c>
      <c r="AV21" s="41">
        <v>117184.99999999999</v>
      </c>
      <c r="AW21" s="41">
        <v>117184.99999999999</v>
      </c>
      <c r="AX21" s="40">
        <v>0</v>
      </c>
      <c r="AY21" s="40">
        <v>0</v>
      </c>
      <c r="AZ21" s="40">
        <v>0</v>
      </c>
      <c r="BA21" s="40">
        <v>0</v>
      </c>
      <c r="BB21" s="40">
        <v>0</v>
      </c>
      <c r="BC21" s="40">
        <v>0</v>
      </c>
      <c r="BD21" s="40">
        <v>0</v>
      </c>
      <c r="BE21" s="40">
        <v>0</v>
      </c>
      <c r="BF21" s="40">
        <f t="shared" si="17"/>
        <v>43200</v>
      </c>
      <c r="BG21" s="40">
        <f t="shared" si="18"/>
        <v>49400</v>
      </c>
      <c r="BH21" s="40">
        <f t="shared" si="19"/>
        <v>55550</v>
      </c>
      <c r="BI21" s="40">
        <f t="shared" si="20"/>
        <v>61700</v>
      </c>
      <c r="BJ21" s="40">
        <f t="shared" si="21"/>
        <v>66650</v>
      </c>
      <c r="BK21" s="40">
        <f t="shared" si="22"/>
        <v>71600</v>
      </c>
      <c r="BL21" s="40">
        <f t="shared" si="23"/>
        <v>76550</v>
      </c>
      <c r="BM21" s="40">
        <f t="shared" si="24"/>
        <v>81450</v>
      </c>
    </row>
    <row r="22" spans="1:65" x14ac:dyDescent="0.25">
      <c r="A22" s="37" t="s">
        <v>78</v>
      </c>
      <c r="B22" s="41">
        <f t="shared" si="10"/>
        <v>122280</v>
      </c>
      <c r="C22" s="41">
        <f t="shared" si="10"/>
        <v>122280</v>
      </c>
      <c r="D22" s="41">
        <f t="shared" ref="D22" si="98">L22</f>
        <v>122280</v>
      </c>
      <c r="E22" s="41">
        <f t="shared" ref="E22" si="99">M22</f>
        <v>122280</v>
      </c>
      <c r="F22" s="41">
        <f t="shared" ref="F22" si="100">N22</f>
        <v>122280</v>
      </c>
      <c r="G22" s="41">
        <f t="shared" ref="G22" si="101">O22</f>
        <v>122280</v>
      </c>
      <c r="H22" s="41">
        <f t="shared" ref="H22" si="102">P22</f>
        <v>122280</v>
      </c>
      <c r="I22" s="41">
        <f t="shared" ref="I22" si="103">Q22</f>
        <v>122280</v>
      </c>
      <c r="J22" s="41">
        <v>122280</v>
      </c>
      <c r="K22" s="41">
        <v>122280</v>
      </c>
      <c r="L22" s="41">
        <v>122280</v>
      </c>
      <c r="M22" s="41">
        <v>122280</v>
      </c>
      <c r="N22" s="41">
        <v>122280</v>
      </c>
      <c r="O22" s="41">
        <v>122280</v>
      </c>
      <c r="P22" s="41">
        <v>122280</v>
      </c>
      <c r="Q22" s="41">
        <v>122280</v>
      </c>
      <c r="R22" s="40">
        <f t="shared" si="25"/>
        <v>54250</v>
      </c>
      <c r="S22" s="40">
        <f t="shared" ref="S22" si="104">AA22</f>
        <v>62000</v>
      </c>
      <c r="T22" s="40">
        <f t="shared" ref="T22" si="105">AB22</f>
        <v>69750</v>
      </c>
      <c r="U22" s="40">
        <f t="shared" ref="U22" si="106">AC22</f>
        <v>77450</v>
      </c>
      <c r="V22" s="40">
        <f t="shared" ref="V22" si="107">AD22</f>
        <v>83650</v>
      </c>
      <c r="W22" s="40">
        <f t="shared" ref="W22" si="108">AE22</f>
        <v>89850</v>
      </c>
      <c r="X22" s="40">
        <f t="shared" ref="X22" si="109">AF22</f>
        <v>96050</v>
      </c>
      <c r="Y22" s="40">
        <f t="shared" ref="Y22" si="110">AG22</f>
        <v>102250</v>
      </c>
      <c r="Z22" s="40">
        <v>54250</v>
      </c>
      <c r="AA22" s="40">
        <v>62000</v>
      </c>
      <c r="AB22" s="40">
        <v>69750</v>
      </c>
      <c r="AC22" s="40">
        <v>77450</v>
      </c>
      <c r="AD22" s="40">
        <v>83650</v>
      </c>
      <c r="AE22" s="40">
        <v>89850</v>
      </c>
      <c r="AF22" s="40">
        <v>96050</v>
      </c>
      <c r="AG22" s="40">
        <v>102250</v>
      </c>
      <c r="AH22" s="41">
        <v>122280</v>
      </c>
      <c r="AI22" s="41">
        <v>122280</v>
      </c>
      <c r="AJ22" s="41">
        <v>142660</v>
      </c>
      <c r="AK22" s="41">
        <v>142660</v>
      </c>
      <c r="AL22" s="41">
        <v>142660</v>
      </c>
      <c r="AM22" s="41">
        <v>142660</v>
      </c>
      <c r="AN22" s="41">
        <v>142660</v>
      </c>
      <c r="AO22" s="41">
        <v>142660</v>
      </c>
      <c r="AP22" s="41">
        <v>101900</v>
      </c>
      <c r="AQ22" s="41">
        <v>101900</v>
      </c>
      <c r="AR22" s="41">
        <v>117184.99999999999</v>
      </c>
      <c r="AS22" s="41">
        <v>117184.99999999999</v>
      </c>
      <c r="AT22" s="41">
        <v>117184.99999999999</v>
      </c>
      <c r="AU22" s="41">
        <v>117184.99999999999</v>
      </c>
      <c r="AV22" s="41">
        <v>117184.99999999999</v>
      </c>
      <c r="AW22" s="41">
        <v>117184.99999999999</v>
      </c>
      <c r="AX22" s="40">
        <f t="shared" ref="AX22" si="111">BF22</f>
        <v>54250</v>
      </c>
      <c r="AY22" s="40">
        <f t="shared" ref="AY22" si="112">BG22</f>
        <v>62000</v>
      </c>
      <c r="AZ22" s="40">
        <f t="shared" ref="AZ22" si="113">BH22</f>
        <v>69750</v>
      </c>
      <c r="BA22" s="40">
        <f t="shared" ref="BA22" si="114">BI22</f>
        <v>77450</v>
      </c>
      <c r="BB22" s="40">
        <f t="shared" ref="BB22" si="115">BJ22</f>
        <v>83650</v>
      </c>
      <c r="BC22" s="40">
        <f t="shared" ref="BC22" si="116">BK22</f>
        <v>89850</v>
      </c>
      <c r="BD22" s="40">
        <f t="shared" ref="BD22" si="117">BL22</f>
        <v>96050</v>
      </c>
      <c r="BE22" s="40">
        <f t="shared" ref="BE22" si="118">BM22</f>
        <v>102250</v>
      </c>
      <c r="BF22" s="40">
        <f t="shared" si="17"/>
        <v>54250</v>
      </c>
      <c r="BG22" s="40">
        <f t="shared" si="18"/>
        <v>62000</v>
      </c>
      <c r="BH22" s="40">
        <f t="shared" si="19"/>
        <v>69750</v>
      </c>
      <c r="BI22" s="40">
        <f t="shared" si="20"/>
        <v>77450</v>
      </c>
      <c r="BJ22" s="40">
        <f t="shared" si="21"/>
        <v>83650</v>
      </c>
      <c r="BK22" s="40">
        <f t="shared" si="22"/>
        <v>89850</v>
      </c>
      <c r="BL22" s="40">
        <f t="shared" si="23"/>
        <v>96050</v>
      </c>
      <c r="BM22" s="40">
        <f t="shared" si="24"/>
        <v>102250</v>
      </c>
    </row>
    <row r="23" spans="1:65" x14ac:dyDescent="0.25">
      <c r="A23" t="s">
        <v>80</v>
      </c>
      <c r="B23" s="41">
        <v>0</v>
      </c>
      <c r="C23" s="41">
        <v>0</v>
      </c>
      <c r="D23" s="41">
        <v>0</v>
      </c>
      <c r="E23" s="41">
        <v>0</v>
      </c>
      <c r="F23" s="41">
        <v>0</v>
      </c>
      <c r="G23" s="41">
        <v>0</v>
      </c>
      <c r="H23" s="41">
        <v>0</v>
      </c>
      <c r="I23" s="41">
        <v>0</v>
      </c>
      <c r="J23" s="41">
        <v>122280</v>
      </c>
      <c r="K23" s="41">
        <v>122280</v>
      </c>
      <c r="L23" s="41">
        <v>122280</v>
      </c>
      <c r="M23" s="41">
        <v>122280</v>
      </c>
      <c r="N23" s="41">
        <v>122280</v>
      </c>
      <c r="O23" s="41">
        <v>122280</v>
      </c>
      <c r="P23" s="41">
        <v>122280</v>
      </c>
      <c r="Q23" s="41">
        <v>122280</v>
      </c>
      <c r="R23" s="40">
        <v>0</v>
      </c>
      <c r="S23" s="40">
        <v>0</v>
      </c>
      <c r="T23" s="40">
        <v>0</v>
      </c>
      <c r="U23" s="40">
        <v>0</v>
      </c>
      <c r="V23" s="40">
        <v>0</v>
      </c>
      <c r="W23" s="40">
        <v>0</v>
      </c>
      <c r="X23" s="40">
        <v>0</v>
      </c>
      <c r="Y23" s="40">
        <v>0</v>
      </c>
      <c r="Z23" s="40">
        <v>42650</v>
      </c>
      <c r="AA23" s="40">
        <v>48750</v>
      </c>
      <c r="AB23" s="40">
        <v>54850</v>
      </c>
      <c r="AC23" s="40">
        <v>60900</v>
      </c>
      <c r="AD23" s="40">
        <v>65800</v>
      </c>
      <c r="AE23" s="40">
        <v>70650</v>
      </c>
      <c r="AF23" s="40">
        <v>75550</v>
      </c>
      <c r="AG23" s="40">
        <v>80400</v>
      </c>
      <c r="AH23" s="41">
        <v>0</v>
      </c>
      <c r="AI23" s="41">
        <v>0</v>
      </c>
      <c r="AJ23" s="41">
        <v>0</v>
      </c>
      <c r="AK23" s="41">
        <v>0</v>
      </c>
      <c r="AL23" s="41">
        <v>0</v>
      </c>
      <c r="AM23" s="41">
        <v>0</v>
      </c>
      <c r="AN23" s="41">
        <v>0</v>
      </c>
      <c r="AO23" s="41">
        <v>0</v>
      </c>
      <c r="AP23" s="41">
        <v>101900</v>
      </c>
      <c r="AQ23" s="41">
        <v>101900</v>
      </c>
      <c r="AR23" s="41">
        <v>117184.99999999999</v>
      </c>
      <c r="AS23" s="41">
        <v>117184.99999999999</v>
      </c>
      <c r="AT23" s="41">
        <v>117184.99999999999</v>
      </c>
      <c r="AU23" s="41">
        <v>117184.99999999999</v>
      </c>
      <c r="AV23" s="41">
        <v>117184.99999999999</v>
      </c>
      <c r="AW23" s="41">
        <v>117184.99999999999</v>
      </c>
      <c r="AX23" s="40">
        <v>0</v>
      </c>
      <c r="AY23" s="40">
        <v>0</v>
      </c>
      <c r="AZ23" s="40">
        <v>0</v>
      </c>
      <c r="BA23" s="40">
        <v>0</v>
      </c>
      <c r="BB23" s="40">
        <v>0</v>
      </c>
      <c r="BC23" s="40">
        <v>0</v>
      </c>
      <c r="BD23" s="40">
        <v>0</v>
      </c>
      <c r="BE23" s="40">
        <v>0</v>
      </c>
      <c r="BF23" s="40">
        <f t="shared" si="17"/>
        <v>42650</v>
      </c>
      <c r="BG23" s="40">
        <f t="shared" si="18"/>
        <v>48750</v>
      </c>
      <c r="BH23" s="40">
        <f t="shared" si="19"/>
        <v>54850</v>
      </c>
      <c r="BI23" s="40">
        <f t="shared" si="20"/>
        <v>60900</v>
      </c>
      <c r="BJ23" s="40">
        <f t="shared" si="21"/>
        <v>65800</v>
      </c>
      <c r="BK23" s="40">
        <f t="shared" si="22"/>
        <v>70650</v>
      </c>
      <c r="BL23" s="40">
        <f t="shared" si="23"/>
        <v>75550</v>
      </c>
      <c r="BM23" s="40">
        <f t="shared" si="24"/>
        <v>80400</v>
      </c>
    </row>
    <row r="24" spans="1:65" x14ac:dyDescent="0.25">
      <c r="A24" t="s">
        <v>185</v>
      </c>
      <c r="B24" s="41">
        <v>0</v>
      </c>
      <c r="C24" s="41">
        <v>0</v>
      </c>
      <c r="D24" s="41">
        <v>0</v>
      </c>
      <c r="E24" s="41">
        <v>0</v>
      </c>
      <c r="F24" s="41">
        <v>0</v>
      </c>
      <c r="G24" s="41">
        <v>0</v>
      </c>
      <c r="H24" s="41">
        <v>0</v>
      </c>
      <c r="I24" s="41">
        <v>0</v>
      </c>
      <c r="J24" s="41">
        <v>132360</v>
      </c>
      <c r="K24" s="41">
        <v>132360</v>
      </c>
      <c r="L24" s="41">
        <v>132360</v>
      </c>
      <c r="M24" s="41">
        <v>132360</v>
      </c>
      <c r="N24" s="41">
        <v>132360</v>
      </c>
      <c r="O24" s="41">
        <v>132360</v>
      </c>
      <c r="P24" s="41">
        <v>132360</v>
      </c>
      <c r="Q24" s="41">
        <v>132360</v>
      </c>
      <c r="R24" s="40">
        <v>0</v>
      </c>
      <c r="S24" s="40">
        <v>0</v>
      </c>
      <c r="T24" s="40">
        <v>0</v>
      </c>
      <c r="U24" s="40">
        <v>0</v>
      </c>
      <c r="V24" s="40">
        <v>0</v>
      </c>
      <c r="W24" s="40">
        <v>0</v>
      </c>
      <c r="X24" s="40">
        <v>0</v>
      </c>
      <c r="Y24" s="40">
        <v>0</v>
      </c>
      <c r="Z24" s="40">
        <v>58350</v>
      </c>
      <c r="AA24" s="40">
        <v>66700</v>
      </c>
      <c r="AB24" s="40">
        <v>75050</v>
      </c>
      <c r="AC24" s="40">
        <v>83350</v>
      </c>
      <c r="AD24" s="40">
        <v>90050</v>
      </c>
      <c r="AE24" s="40">
        <v>96700</v>
      </c>
      <c r="AF24" s="40">
        <v>103400</v>
      </c>
      <c r="AG24" s="40">
        <v>110050</v>
      </c>
      <c r="AH24" s="41">
        <v>0</v>
      </c>
      <c r="AI24" s="41">
        <v>0</v>
      </c>
      <c r="AJ24" s="41">
        <v>0</v>
      </c>
      <c r="AK24" s="41">
        <v>0</v>
      </c>
      <c r="AL24" s="41">
        <v>0</v>
      </c>
      <c r="AM24" s="41">
        <v>0</v>
      </c>
      <c r="AN24" s="41">
        <v>0</v>
      </c>
      <c r="AO24" s="41">
        <v>0</v>
      </c>
      <c r="AP24" s="41">
        <v>110300</v>
      </c>
      <c r="AQ24" s="41">
        <v>110300</v>
      </c>
      <c r="AR24" s="41">
        <v>126844.99999999999</v>
      </c>
      <c r="AS24" s="41">
        <v>126844.99999999999</v>
      </c>
      <c r="AT24" s="41">
        <v>126844.99999999999</v>
      </c>
      <c r="AU24" s="41">
        <v>126844.99999999999</v>
      </c>
      <c r="AV24" s="41">
        <v>126844.99999999999</v>
      </c>
      <c r="AW24" s="41">
        <v>126844.99999999999</v>
      </c>
      <c r="AX24" s="40">
        <v>0</v>
      </c>
      <c r="AY24" s="40">
        <v>0</v>
      </c>
      <c r="AZ24" s="40">
        <v>0</v>
      </c>
      <c r="BA24" s="40">
        <v>0</v>
      </c>
      <c r="BB24" s="40">
        <v>0</v>
      </c>
      <c r="BC24" s="40">
        <v>0</v>
      </c>
      <c r="BD24" s="40">
        <v>0</v>
      </c>
      <c r="BE24" s="40">
        <v>0</v>
      </c>
      <c r="BF24" s="40">
        <f t="shared" si="17"/>
        <v>58350</v>
      </c>
      <c r="BG24" s="40">
        <f t="shared" si="18"/>
        <v>66700</v>
      </c>
      <c r="BH24" s="40">
        <f t="shared" si="19"/>
        <v>75050</v>
      </c>
      <c r="BI24" s="40">
        <f t="shared" si="20"/>
        <v>83350</v>
      </c>
      <c r="BJ24" s="40">
        <f t="shared" si="21"/>
        <v>90050</v>
      </c>
      <c r="BK24" s="40">
        <f t="shared" si="22"/>
        <v>96700</v>
      </c>
      <c r="BL24" s="40">
        <f t="shared" si="23"/>
        <v>103400</v>
      </c>
      <c r="BM24" s="40">
        <f t="shared" si="24"/>
        <v>110050</v>
      </c>
    </row>
    <row r="25" spans="1:65" x14ac:dyDescent="0.25">
      <c r="A25" t="s">
        <v>81</v>
      </c>
      <c r="B25" s="41">
        <v>0</v>
      </c>
      <c r="C25" s="41">
        <v>0</v>
      </c>
      <c r="D25" s="41">
        <v>0</v>
      </c>
      <c r="E25" s="41">
        <v>0</v>
      </c>
      <c r="F25" s="41">
        <v>0</v>
      </c>
      <c r="G25" s="41">
        <v>0</v>
      </c>
      <c r="H25" s="41">
        <v>0</v>
      </c>
      <c r="I25" s="41">
        <v>0</v>
      </c>
      <c r="J25" s="41">
        <v>122280</v>
      </c>
      <c r="K25" s="41">
        <v>122280</v>
      </c>
      <c r="L25" s="41">
        <v>122280</v>
      </c>
      <c r="M25" s="41">
        <v>122280</v>
      </c>
      <c r="N25" s="41">
        <v>122280</v>
      </c>
      <c r="O25" s="41">
        <v>122280</v>
      </c>
      <c r="P25" s="41">
        <v>122280</v>
      </c>
      <c r="Q25" s="41">
        <v>122280</v>
      </c>
      <c r="R25" s="40">
        <v>0</v>
      </c>
      <c r="S25" s="40">
        <v>0</v>
      </c>
      <c r="T25" s="40">
        <v>0</v>
      </c>
      <c r="U25" s="40">
        <v>0</v>
      </c>
      <c r="V25" s="40">
        <v>0</v>
      </c>
      <c r="W25" s="40">
        <v>0</v>
      </c>
      <c r="X25" s="40">
        <v>0</v>
      </c>
      <c r="Y25" s="40">
        <v>0</v>
      </c>
      <c r="Z25" s="40">
        <v>42500</v>
      </c>
      <c r="AA25" s="40">
        <v>48600</v>
      </c>
      <c r="AB25" s="40">
        <v>54650</v>
      </c>
      <c r="AC25" s="40">
        <v>60700</v>
      </c>
      <c r="AD25" s="40">
        <v>65600</v>
      </c>
      <c r="AE25" s="40">
        <v>70450</v>
      </c>
      <c r="AF25" s="40">
        <v>75300</v>
      </c>
      <c r="AG25" s="40">
        <v>80150</v>
      </c>
      <c r="AH25" s="41">
        <v>0</v>
      </c>
      <c r="AI25" s="41">
        <v>0</v>
      </c>
      <c r="AJ25" s="41">
        <v>0</v>
      </c>
      <c r="AK25" s="41">
        <v>0</v>
      </c>
      <c r="AL25" s="41">
        <v>0</v>
      </c>
      <c r="AM25" s="41">
        <v>0</v>
      </c>
      <c r="AN25" s="41">
        <v>0</v>
      </c>
      <c r="AO25" s="41">
        <v>0</v>
      </c>
      <c r="AP25" s="41">
        <v>101900</v>
      </c>
      <c r="AQ25" s="41">
        <v>101900</v>
      </c>
      <c r="AR25" s="41">
        <v>117184.99999999999</v>
      </c>
      <c r="AS25" s="41">
        <v>117184.99999999999</v>
      </c>
      <c r="AT25" s="41">
        <v>117184.99999999999</v>
      </c>
      <c r="AU25" s="41">
        <v>117184.99999999999</v>
      </c>
      <c r="AV25" s="41">
        <v>117184.99999999999</v>
      </c>
      <c r="AW25" s="41">
        <v>117184.99999999999</v>
      </c>
      <c r="AX25" s="40">
        <v>0</v>
      </c>
      <c r="AY25" s="40">
        <v>0</v>
      </c>
      <c r="AZ25" s="40">
        <v>0</v>
      </c>
      <c r="BA25" s="40">
        <v>0</v>
      </c>
      <c r="BB25" s="40">
        <v>0</v>
      </c>
      <c r="BC25" s="40">
        <v>0</v>
      </c>
      <c r="BD25" s="40">
        <v>0</v>
      </c>
      <c r="BE25" s="40">
        <v>0</v>
      </c>
      <c r="BF25" s="40">
        <f t="shared" si="17"/>
        <v>42500</v>
      </c>
      <c r="BG25" s="40">
        <f t="shared" si="18"/>
        <v>48600</v>
      </c>
      <c r="BH25" s="40">
        <f t="shared" si="19"/>
        <v>54650</v>
      </c>
      <c r="BI25" s="40">
        <f t="shared" si="20"/>
        <v>60700</v>
      </c>
      <c r="BJ25" s="40">
        <f t="shared" si="21"/>
        <v>65600</v>
      </c>
      <c r="BK25" s="40">
        <f t="shared" si="22"/>
        <v>70450</v>
      </c>
      <c r="BL25" s="40">
        <f t="shared" si="23"/>
        <v>75300</v>
      </c>
      <c r="BM25" s="40">
        <f t="shared" si="24"/>
        <v>80150</v>
      </c>
    </row>
    <row r="26" spans="1:65" x14ac:dyDescent="0.25">
      <c r="A26" t="s">
        <v>82</v>
      </c>
      <c r="B26" s="41">
        <v>0</v>
      </c>
      <c r="C26" s="41">
        <v>0</v>
      </c>
      <c r="D26" s="41">
        <v>0</v>
      </c>
      <c r="E26" s="41">
        <v>0</v>
      </c>
      <c r="F26" s="41">
        <v>0</v>
      </c>
      <c r="G26" s="41">
        <v>0</v>
      </c>
      <c r="H26" s="41">
        <v>0</v>
      </c>
      <c r="I26" s="41">
        <v>0</v>
      </c>
      <c r="J26" s="41">
        <v>122280</v>
      </c>
      <c r="K26" s="41">
        <v>122280</v>
      </c>
      <c r="L26" s="41">
        <v>122280</v>
      </c>
      <c r="M26" s="41">
        <v>122280</v>
      </c>
      <c r="N26" s="41">
        <v>122280</v>
      </c>
      <c r="O26" s="41">
        <v>122280</v>
      </c>
      <c r="P26" s="41">
        <v>122280</v>
      </c>
      <c r="Q26" s="41">
        <v>122280</v>
      </c>
      <c r="R26" s="40">
        <v>0</v>
      </c>
      <c r="S26" s="40">
        <v>0</v>
      </c>
      <c r="T26" s="40">
        <v>0</v>
      </c>
      <c r="U26" s="40">
        <v>0</v>
      </c>
      <c r="V26" s="40">
        <v>0</v>
      </c>
      <c r="W26" s="40">
        <v>0</v>
      </c>
      <c r="X26" s="40">
        <v>0</v>
      </c>
      <c r="Y26" s="40">
        <v>0</v>
      </c>
      <c r="Z26" s="40">
        <v>42700</v>
      </c>
      <c r="AA26" s="40">
        <v>48800</v>
      </c>
      <c r="AB26" s="40">
        <v>54900</v>
      </c>
      <c r="AC26" s="40">
        <v>61000</v>
      </c>
      <c r="AD26" s="40">
        <v>65900</v>
      </c>
      <c r="AE26" s="40">
        <v>70800</v>
      </c>
      <c r="AF26" s="40">
        <v>75650</v>
      </c>
      <c r="AG26" s="40">
        <v>80550</v>
      </c>
      <c r="AH26" s="41">
        <v>0</v>
      </c>
      <c r="AI26" s="41">
        <v>0</v>
      </c>
      <c r="AJ26" s="41">
        <v>0</v>
      </c>
      <c r="AK26" s="41">
        <v>0</v>
      </c>
      <c r="AL26" s="41">
        <v>0</v>
      </c>
      <c r="AM26" s="41">
        <v>0</v>
      </c>
      <c r="AN26" s="41">
        <v>0</v>
      </c>
      <c r="AO26" s="41">
        <v>0</v>
      </c>
      <c r="AP26" s="41">
        <v>101900</v>
      </c>
      <c r="AQ26" s="41">
        <v>101900</v>
      </c>
      <c r="AR26" s="41">
        <v>117184.99999999999</v>
      </c>
      <c r="AS26" s="41">
        <v>117184.99999999999</v>
      </c>
      <c r="AT26" s="41">
        <v>117184.99999999999</v>
      </c>
      <c r="AU26" s="41">
        <v>117184.99999999999</v>
      </c>
      <c r="AV26" s="41">
        <v>117184.99999999999</v>
      </c>
      <c r="AW26" s="41">
        <v>117184.99999999999</v>
      </c>
      <c r="AX26" s="40">
        <v>0</v>
      </c>
      <c r="AY26" s="40">
        <v>0</v>
      </c>
      <c r="AZ26" s="40">
        <v>0</v>
      </c>
      <c r="BA26" s="40">
        <v>0</v>
      </c>
      <c r="BB26" s="40">
        <v>0</v>
      </c>
      <c r="BC26" s="40">
        <v>0</v>
      </c>
      <c r="BD26" s="40">
        <v>0</v>
      </c>
      <c r="BE26" s="40">
        <v>0</v>
      </c>
      <c r="BF26" s="40">
        <f t="shared" si="17"/>
        <v>42700</v>
      </c>
      <c r="BG26" s="40">
        <f t="shared" si="18"/>
        <v>48800</v>
      </c>
      <c r="BH26" s="40">
        <f t="shared" si="19"/>
        <v>54900</v>
      </c>
      <c r="BI26" s="40">
        <f t="shared" si="20"/>
        <v>61000</v>
      </c>
      <c r="BJ26" s="40">
        <f t="shared" si="21"/>
        <v>65900</v>
      </c>
      <c r="BK26" s="40">
        <f t="shared" si="22"/>
        <v>70800</v>
      </c>
      <c r="BL26" s="40">
        <f t="shared" si="23"/>
        <v>75650</v>
      </c>
      <c r="BM26" s="40">
        <f t="shared" si="24"/>
        <v>80550</v>
      </c>
    </row>
    <row r="27" spans="1:65" x14ac:dyDescent="0.25">
      <c r="A27" t="s">
        <v>83</v>
      </c>
      <c r="B27" s="41">
        <v>0</v>
      </c>
      <c r="C27" s="41">
        <v>0</v>
      </c>
      <c r="D27" s="41">
        <v>0</v>
      </c>
      <c r="E27" s="41">
        <v>0</v>
      </c>
      <c r="F27" s="41">
        <v>0</v>
      </c>
      <c r="G27" s="41">
        <v>0</v>
      </c>
      <c r="H27" s="41">
        <v>0</v>
      </c>
      <c r="I27" s="41">
        <v>0</v>
      </c>
      <c r="J27" s="41">
        <v>122280</v>
      </c>
      <c r="K27" s="41">
        <v>122280</v>
      </c>
      <c r="L27" s="41">
        <v>122280</v>
      </c>
      <c r="M27" s="41">
        <v>122280</v>
      </c>
      <c r="N27" s="41">
        <v>122280</v>
      </c>
      <c r="O27" s="41">
        <v>122280</v>
      </c>
      <c r="P27" s="41">
        <v>122280</v>
      </c>
      <c r="Q27" s="41">
        <v>122280</v>
      </c>
      <c r="R27" s="40">
        <v>0</v>
      </c>
      <c r="S27" s="40">
        <v>0</v>
      </c>
      <c r="T27" s="40">
        <v>0</v>
      </c>
      <c r="U27" s="40">
        <v>0</v>
      </c>
      <c r="V27" s="40">
        <v>0</v>
      </c>
      <c r="W27" s="40">
        <v>0</v>
      </c>
      <c r="X27" s="40">
        <v>0</v>
      </c>
      <c r="Y27" s="40">
        <v>0</v>
      </c>
      <c r="Z27" s="40">
        <v>45600</v>
      </c>
      <c r="AA27" s="40">
        <v>52100</v>
      </c>
      <c r="AB27" s="40">
        <v>58600</v>
      </c>
      <c r="AC27" s="40">
        <v>65100</v>
      </c>
      <c r="AD27" s="40">
        <v>70350</v>
      </c>
      <c r="AE27" s="40">
        <v>75550</v>
      </c>
      <c r="AF27" s="40">
        <v>80750</v>
      </c>
      <c r="AG27" s="40">
        <v>85950</v>
      </c>
      <c r="AH27" s="41">
        <v>0</v>
      </c>
      <c r="AI27" s="41">
        <v>0</v>
      </c>
      <c r="AJ27" s="41">
        <v>0</v>
      </c>
      <c r="AK27" s="41">
        <v>0</v>
      </c>
      <c r="AL27" s="41">
        <v>0</v>
      </c>
      <c r="AM27" s="41">
        <v>0</v>
      </c>
      <c r="AN27" s="41">
        <v>0</v>
      </c>
      <c r="AO27" s="41">
        <v>0</v>
      </c>
      <c r="AP27" s="41">
        <v>101900</v>
      </c>
      <c r="AQ27" s="41">
        <v>101900</v>
      </c>
      <c r="AR27" s="41">
        <v>117184.99999999999</v>
      </c>
      <c r="AS27" s="41">
        <v>117184.99999999999</v>
      </c>
      <c r="AT27" s="41">
        <v>117184.99999999999</v>
      </c>
      <c r="AU27" s="41">
        <v>117184.99999999999</v>
      </c>
      <c r="AV27" s="41">
        <v>117184.99999999999</v>
      </c>
      <c r="AW27" s="41">
        <v>117184.99999999999</v>
      </c>
      <c r="AX27" s="40">
        <v>0</v>
      </c>
      <c r="AY27" s="40">
        <v>0</v>
      </c>
      <c r="AZ27" s="40">
        <v>0</v>
      </c>
      <c r="BA27" s="40">
        <v>0</v>
      </c>
      <c r="BB27" s="40">
        <v>0</v>
      </c>
      <c r="BC27" s="40">
        <v>0</v>
      </c>
      <c r="BD27" s="40">
        <v>0</v>
      </c>
      <c r="BE27" s="40">
        <v>0</v>
      </c>
      <c r="BF27" s="40">
        <f t="shared" si="17"/>
        <v>45600</v>
      </c>
      <c r="BG27" s="40">
        <f t="shared" si="18"/>
        <v>52100</v>
      </c>
      <c r="BH27" s="40">
        <f t="shared" si="19"/>
        <v>58600</v>
      </c>
      <c r="BI27" s="40">
        <f t="shared" si="20"/>
        <v>65100</v>
      </c>
      <c r="BJ27" s="40">
        <f t="shared" si="21"/>
        <v>70350</v>
      </c>
      <c r="BK27" s="40">
        <f t="shared" si="22"/>
        <v>75550</v>
      </c>
      <c r="BL27" s="40">
        <f t="shared" si="23"/>
        <v>80750</v>
      </c>
      <c r="BM27" s="40">
        <f t="shared" si="24"/>
        <v>85950</v>
      </c>
    </row>
    <row r="28" spans="1:65" x14ac:dyDescent="0.25">
      <c r="A28" s="37" t="s">
        <v>84</v>
      </c>
      <c r="B28" s="41">
        <f t="shared" si="10"/>
        <v>122280</v>
      </c>
      <c r="C28" s="41">
        <f t="shared" si="10"/>
        <v>122280</v>
      </c>
      <c r="D28" s="41">
        <f t="shared" ref="D28" si="119">L28</f>
        <v>122280</v>
      </c>
      <c r="E28" s="41">
        <f t="shared" ref="E28" si="120">M28</f>
        <v>122280</v>
      </c>
      <c r="F28" s="41">
        <f t="shared" ref="F28" si="121">N28</f>
        <v>122280</v>
      </c>
      <c r="G28" s="41">
        <f t="shared" ref="G28" si="122">O28</f>
        <v>122280</v>
      </c>
      <c r="H28" s="41">
        <f t="shared" ref="H28" si="123">P28</f>
        <v>122280</v>
      </c>
      <c r="I28" s="41">
        <f t="shared" ref="I28" si="124">Q28</f>
        <v>122280</v>
      </c>
      <c r="J28" s="41">
        <v>122280</v>
      </c>
      <c r="K28" s="41">
        <v>122280</v>
      </c>
      <c r="L28" s="41">
        <v>122280</v>
      </c>
      <c r="M28" s="41">
        <v>122280</v>
      </c>
      <c r="N28" s="41">
        <v>122280</v>
      </c>
      <c r="O28" s="41">
        <v>122280</v>
      </c>
      <c r="P28" s="41">
        <v>122280</v>
      </c>
      <c r="Q28" s="41">
        <v>122280</v>
      </c>
      <c r="R28" s="40">
        <f t="shared" si="25"/>
        <v>42500</v>
      </c>
      <c r="S28" s="40">
        <f t="shared" ref="S28:S29" si="125">AA28</f>
        <v>48600</v>
      </c>
      <c r="T28" s="40">
        <f t="shared" ref="T28:T29" si="126">AB28</f>
        <v>54650</v>
      </c>
      <c r="U28" s="40">
        <f t="shared" ref="U28:U29" si="127">AC28</f>
        <v>60700</v>
      </c>
      <c r="V28" s="40">
        <f t="shared" ref="V28:V29" si="128">AD28</f>
        <v>65600</v>
      </c>
      <c r="W28" s="40">
        <f t="shared" ref="W28:W29" si="129">AE28</f>
        <v>70450</v>
      </c>
      <c r="X28" s="40">
        <f t="shared" ref="X28:X29" si="130">AF28</f>
        <v>75300</v>
      </c>
      <c r="Y28" s="40">
        <f t="shared" ref="Y28:Y29" si="131">AG28</f>
        <v>80150</v>
      </c>
      <c r="Z28" s="40">
        <v>42500</v>
      </c>
      <c r="AA28" s="40">
        <v>48600</v>
      </c>
      <c r="AB28" s="40">
        <v>54650</v>
      </c>
      <c r="AC28" s="40">
        <v>60700</v>
      </c>
      <c r="AD28" s="40">
        <v>65600</v>
      </c>
      <c r="AE28" s="40">
        <v>70450</v>
      </c>
      <c r="AF28" s="40">
        <v>75300</v>
      </c>
      <c r="AG28" s="40">
        <v>80150</v>
      </c>
      <c r="AH28" s="41">
        <v>122280</v>
      </c>
      <c r="AI28" s="41">
        <v>122280</v>
      </c>
      <c r="AJ28" s="41">
        <v>142660</v>
      </c>
      <c r="AK28" s="41">
        <v>142660</v>
      </c>
      <c r="AL28" s="41">
        <v>142660</v>
      </c>
      <c r="AM28" s="41">
        <v>142660</v>
      </c>
      <c r="AN28" s="41">
        <v>142660</v>
      </c>
      <c r="AO28" s="41">
        <v>142660</v>
      </c>
      <c r="AP28" s="41">
        <v>101900</v>
      </c>
      <c r="AQ28" s="41">
        <v>101900</v>
      </c>
      <c r="AR28" s="41">
        <v>117184.99999999999</v>
      </c>
      <c r="AS28" s="41">
        <v>117184.99999999999</v>
      </c>
      <c r="AT28" s="41">
        <v>117184.99999999999</v>
      </c>
      <c r="AU28" s="41">
        <v>117184.99999999999</v>
      </c>
      <c r="AV28" s="41">
        <v>117184.99999999999</v>
      </c>
      <c r="AW28" s="41">
        <v>117184.99999999999</v>
      </c>
      <c r="AX28" s="40">
        <f t="shared" ref="AX28:AX29" si="132">BF28</f>
        <v>42500</v>
      </c>
      <c r="AY28" s="40">
        <f t="shared" ref="AY28:AY29" si="133">BG28</f>
        <v>48600</v>
      </c>
      <c r="AZ28" s="40">
        <f t="shared" ref="AZ28:AZ29" si="134">BH28</f>
        <v>54650</v>
      </c>
      <c r="BA28" s="40">
        <f t="shared" ref="BA28:BA29" si="135">BI28</f>
        <v>60700</v>
      </c>
      <c r="BB28" s="40">
        <f t="shared" ref="BB28:BB29" si="136">BJ28</f>
        <v>65600</v>
      </c>
      <c r="BC28" s="40">
        <f t="shared" ref="BC28:BC29" si="137">BK28</f>
        <v>70450</v>
      </c>
      <c r="BD28" s="40">
        <f t="shared" ref="BD28:BD29" si="138">BL28</f>
        <v>75300</v>
      </c>
      <c r="BE28" s="40">
        <f t="shared" ref="BE28:BE29" si="139">BM28</f>
        <v>80150</v>
      </c>
      <c r="BF28" s="40">
        <f t="shared" si="17"/>
        <v>42500</v>
      </c>
      <c r="BG28" s="40">
        <f t="shared" si="18"/>
        <v>48600</v>
      </c>
      <c r="BH28" s="40">
        <f t="shared" si="19"/>
        <v>54650</v>
      </c>
      <c r="BI28" s="40">
        <f t="shared" si="20"/>
        <v>60700</v>
      </c>
      <c r="BJ28" s="40">
        <f t="shared" si="21"/>
        <v>65600</v>
      </c>
      <c r="BK28" s="40">
        <f t="shared" si="22"/>
        <v>70450</v>
      </c>
      <c r="BL28" s="40">
        <f t="shared" si="23"/>
        <v>75300</v>
      </c>
      <c r="BM28" s="40">
        <f t="shared" si="24"/>
        <v>80150</v>
      </c>
    </row>
    <row r="29" spans="1:65" x14ac:dyDescent="0.25">
      <c r="A29" t="s">
        <v>85</v>
      </c>
      <c r="B29" s="41">
        <v>0</v>
      </c>
      <c r="C29" s="41">
        <v>0</v>
      </c>
      <c r="D29" s="41">
        <v>0</v>
      </c>
      <c r="E29" s="41">
        <v>0</v>
      </c>
      <c r="F29" s="41">
        <v>0</v>
      </c>
      <c r="G29" s="41">
        <v>0</v>
      </c>
      <c r="H29" s="41">
        <v>0</v>
      </c>
      <c r="I29" s="41">
        <v>0</v>
      </c>
      <c r="J29" s="41">
        <v>122280</v>
      </c>
      <c r="K29" s="41">
        <v>122280</v>
      </c>
      <c r="L29" s="41">
        <v>122280</v>
      </c>
      <c r="M29" s="41">
        <v>122280</v>
      </c>
      <c r="N29" s="41">
        <v>122280</v>
      </c>
      <c r="O29" s="41">
        <v>122280</v>
      </c>
      <c r="P29" s="41">
        <v>122280</v>
      </c>
      <c r="Q29" s="41">
        <v>122280</v>
      </c>
      <c r="R29" s="40">
        <v>0</v>
      </c>
      <c r="S29" s="40">
        <v>0</v>
      </c>
      <c r="T29" s="40">
        <v>0</v>
      </c>
      <c r="U29" s="40">
        <v>0</v>
      </c>
      <c r="V29" s="40">
        <v>0</v>
      </c>
      <c r="W29" s="40">
        <v>0</v>
      </c>
      <c r="X29" s="40">
        <v>0</v>
      </c>
      <c r="Y29" s="40">
        <v>0</v>
      </c>
      <c r="Z29" s="40">
        <v>46000</v>
      </c>
      <c r="AA29" s="40">
        <v>52600</v>
      </c>
      <c r="AB29" s="40">
        <v>59150</v>
      </c>
      <c r="AC29" s="40">
        <v>65700</v>
      </c>
      <c r="AD29" s="40">
        <v>71000</v>
      </c>
      <c r="AE29" s="40">
        <v>76250</v>
      </c>
      <c r="AF29" s="40">
        <v>81500</v>
      </c>
      <c r="AG29" s="40">
        <v>86750</v>
      </c>
      <c r="AH29" s="41">
        <v>0</v>
      </c>
      <c r="AI29" s="41">
        <v>0</v>
      </c>
      <c r="AJ29" s="41">
        <v>0</v>
      </c>
      <c r="AK29" s="41">
        <v>0</v>
      </c>
      <c r="AL29" s="41">
        <v>0</v>
      </c>
      <c r="AM29" s="41">
        <v>0</v>
      </c>
      <c r="AN29" s="41">
        <v>0</v>
      </c>
      <c r="AO29" s="41">
        <v>0</v>
      </c>
      <c r="AP29" s="41">
        <v>101900</v>
      </c>
      <c r="AQ29" s="41">
        <v>101900</v>
      </c>
      <c r="AR29" s="41">
        <v>117184.99999999999</v>
      </c>
      <c r="AS29" s="41">
        <v>117184.99999999999</v>
      </c>
      <c r="AT29" s="41">
        <v>117184.99999999999</v>
      </c>
      <c r="AU29" s="41">
        <v>117184.99999999999</v>
      </c>
      <c r="AV29" s="41">
        <v>117184.99999999999</v>
      </c>
      <c r="AW29" s="41">
        <v>117184.99999999999</v>
      </c>
      <c r="AX29" s="40">
        <v>0</v>
      </c>
      <c r="AY29" s="40">
        <v>0</v>
      </c>
      <c r="AZ29" s="40">
        <v>0</v>
      </c>
      <c r="BA29" s="40">
        <v>0</v>
      </c>
      <c r="BB29" s="40">
        <v>0</v>
      </c>
      <c r="BC29" s="40">
        <v>0</v>
      </c>
      <c r="BD29" s="40">
        <v>0</v>
      </c>
      <c r="BE29" s="40">
        <v>0</v>
      </c>
      <c r="BF29" s="40">
        <f t="shared" si="17"/>
        <v>46000</v>
      </c>
      <c r="BG29" s="40">
        <f t="shared" si="18"/>
        <v>52600</v>
      </c>
      <c r="BH29" s="40">
        <f t="shared" si="19"/>
        <v>59150</v>
      </c>
      <c r="BI29" s="40">
        <f t="shared" si="20"/>
        <v>65700</v>
      </c>
      <c r="BJ29" s="40">
        <f t="shared" si="21"/>
        <v>71000</v>
      </c>
      <c r="BK29" s="40">
        <f t="shared" si="22"/>
        <v>76250</v>
      </c>
      <c r="BL29" s="40">
        <f t="shared" si="23"/>
        <v>81500</v>
      </c>
      <c r="BM29" s="40">
        <f t="shared" si="24"/>
        <v>86750</v>
      </c>
    </row>
    <row r="30" spans="1:65" x14ac:dyDescent="0.25">
      <c r="A30" s="37" t="s">
        <v>86</v>
      </c>
      <c r="B30" s="41">
        <f t="shared" si="10"/>
        <v>122280</v>
      </c>
      <c r="C30" s="41">
        <f t="shared" si="10"/>
        <v>122280</v>
      </c>
      <c r="D30" s="41">
        <f t="shared" ref="D30" si="140">L30</f>
        <v>122280</v>
      </c>
      <c r="E30" s="41">
        <f t="shared" ref="E30" si="141">M30</f>
        <v>122280</v>
      </c>
      <c r="F30" s="41">
        <f t="shared" ref="F30" si="142">N30</f>
        <v>122280</v>
      </c>
      <c r="G30" s="41">
        <f t="shared" ref="G30" si="143">O30</f>
        <v>122280</v>
      </c>
      <c r="H30" s="41">
        <f t="shared" ref="H30" si="144">P30</f>
        <v>122280</v>
      </c>
      <c r="I30" s="41">
        <f t="shared" ref="I30" si="145">Q30</f>
        <v>122280</v>
      </c>
      <c r="J30" s="41">
        <v>122280</v>
      </c>
      <c r="K30" s="41">
        <v>122280</v>
      </c>
      <c r="L30" s="41">
        <v>122280</v>
      </c>
      <c r="M30" s="41">
        <v>122280</v>
      </c>
      <c r="N30" s="41">
        <v>122280</v>
      </c>
      <c r="O30" s="41">
        <v>122280</v>
      </c>
      <c r="P30" s="41">
        <v>122280</v>
      </c>
      <c r="Q30" s="41">
        <v>122280</v>
      </c>
      <c r="R30" s="40">
        <f t="shared" si="25"/>
        <v>42500</v>
      </c>
      <c r="S30" s="40">
        <f t="shared" ref="S30" si="146">AA30</f>
        <v>48600</v>
      </c>
      <c r="T30" s="40">
        <f t="shared" ref="T30" si="147">AB30</f>
        <v>54650</v>
      </c>
      <c r="U30" s="40">
        <f t="shared" ref="U30" si="148">AC30</f>
        <v>60700</v>
      </c>
      <c r="V30" s="40">
        <f t="shared" ref="V30" si="149">AD30</f>
        <v>65600</v>
      </c>
      <c r="W30" s="40">
        <f t="shared" ref="W30" si="150">AE30</f>
        <v>70450</v>
      </c>
      <c r="X30" s="40">
        <f t="shared" ref="X30" si="151">AF30</f>
        <v>75300</v>
      </c>
      <c r="Y30" s="40">
        <f t="shared" ref="Y30" si="152">AG30</f>
        <v>80150</v>
      </c>
      <c r="Z30" s="40">
        <v>42500</v>
      </c>
      <c r="AA30" s="40">
        <v>48600</v>
      </c>
      <c r="AB30" s="40">
        <v>54650</v>
      </c>
      <c r="AC30" s="40">
        <v>60700</v>
      </c>
      <c r="AD30" s="40">
        <v>65600</v>
      </c>
      <c r="AE30" s="40">
        <v>70450</v>
      </c>
      <c r="AF30" s="40">
        <v>75300</v>
      </c>
      <c r="AG30" s="40">
        <v>80150</v>
      </c>
      <c r="AH30" s="41">
        <v>122280</v>
      </c>
      <c r="AI30" s="41">
        <v>122280</v>
      </c>
      <c r="AJ30" s="41">
        <v>142660</v>
      </c>
      <c r="AK30" s="41">
        <v>142660</v>
      </c>
      <c r="AL30" s="41">
        <v>142660</v>
      </c>
      <c r="AM30" s="41">
        <v>142660</v>
      </c>
      <c r="AN30" s="41">
        <v>142660</v>
      </c>
      <c r="AO30" s="41">
        <v>142660</v>
      </c>
      <c r="AP30" s="41">
        <v>101900</v>
      </c>
      <c r="AQ30" s="41">
        <v>101900</v>
      </c>
      <c r="AR30" s="41">
        <v>117184.99999999999</v>
      </c>
      <c r="AS30" s="41">
        <v>117184.99999999999</v>
      </c>
      <c r="AT30" s="41">
        <v>117184.99999999999</v>
      </c>
      <c r="AU30" s="41">
        <v>117184.99999999999</v>
      </c>
      <c r="AV30" s="41">
        <v>117184.99999999999</v>
      </c>
      <c r="AW30" s="41">
        <v>117184.99999999999</v>
      </c>
      <c r="AX30" s="40">
        <f t="shared" ref="AX30" si="153">BF30</f>
        <v>42500</v>
      </c>
      <c r="AY30" s="40">
        <f t="shared" ref="AY30" si="154">BG30</f>
        <v>48600</v>
      </c>
      <c r="AZ30" s="40">
        <f t="shared" ref="AZ30" si="155">BH30</f>
        <v>54650</v>
      </c>
      <c r="BA30" s="40">
        <f t="shared" ref="BA30" si="156">BI30</f>
        <v>60700</v>
      </c>
      <c r="BB30" s="40">
        <f t="shared" ref="BB30" si="157">BJ30</f>
        <v>65600</v>
      </c>
      <c r="BC30" s="40">
        <f t="shared" ref="BC30" si="158">BK30</f>
        <v>70450</v>
      </c>
      <c r="BD30" s="40">
        <f t="shared" ref="BD30" si="159">BL30</f>
        <v>75300</v>
      </c>
      <c r="BE30" s="40">
        <f t="shared" ref="BE30" si="160">BM30</f>
        <v>80150</v>
      </c>
      <c r="BF30" s="40">
        <f t="shared" si="17"/>
        <v>42500</v>
      </c>
      <c r="BG30" s="40">
        <f t="shared" si="18"/>
        <v>48600</v>
      </c>
      <c r="BH30" s="40">
        <f t="shared" si="19"/>
        <v>54650</v>
      </c>
      <c r="BI30" s="40">
        <f t="shared" si="20"/>
        <v>60700</v>
      </c>
      <c r="BJ30" s="40">
        <f t="shared" si="21"/>
        <v>65600</v>
      </c>
      <c r="BK30" s="40">
        <f t="shared" si="22"/>
        <v>70450</v>
      </c>
      <c r="BL30" s="40">
        <f t="shared" si="23"/>
        <v>75300</v>
      </c>
      <c r="BM30" s="40">
        <f t="shared" si="24"/>
        <v>80150</v>
      </c>
    </row>
    <row r="31" spans="1:65" x14ac:dyDescent="0.25">
      <c r="A31" t="s">
        <v>87</v>
      </c>
      <c r="B31" s="41">
        <v>0</v>
      </c>
      <c r="C31" s="41">
        <v>0</v>
      </c>
      <c r="D31" s="41">
        <v>0</v>
      </c>
      <c r="E31" s="41">
        <v>0</v>
      </c>
      <c r="F31" s="41">
        <v>0</v>
      </c>
      <c r="G31" s="41">
        <v>0</v>
      </c>
      <c r="H31" s="41">
        <v>0</v>
      </c>
      <c r="I31" s="41">
        <v>0</v>
      </c>
      <c r="J31" s="41">
        <v>122280</v>
      </c>
      <c r="K31" s="41">
        <v>122280</v>
      </c>
      <c r="L31" s="41">
        <v>122280</v>
      </c>
      <c r="M31" s="41">
        <v>122280</v>
      </c>
      <c r="N31" s="41">
        <v>122280</v>
      </c>
      <c r="O31" s="41">
        <v>122280</v>
      </c>
      <c r="P31" s="41">
        <v>122280</v>
      </c>
      <c r="Q31" s="41">
        <v>122280</v>
      </c>
      <c r="R31" s="40">
        <v>0</v>
      </c>
      <c r="S31" s="40">
        <v>0</v>
      </c>
      <c r="T31" s="40">
        <v>0</v>
      </c>
      <c r="U31" s="40">
        <v>0</v>
      </c>
      <c r="V31" s="40">
        <v>0</v>
      </c>
      <c r="W31" s="40">
        <v>0</v>
      </c>
      <c r="X31" s="40">
        <v>0</v>
      </c>
      <c r="Y31" s="40">
        <v>0</v>
      </c>
      <c r="Z31" s="40">
        <v>42500</v>
      </c>
      <c r="AA31" s="40">
        <v>48600</v>
      </c>
      <c r="AB31" s="40">
        <v>54650</v>
      </c>
      <c r="AC31" s="40">
        <v>60700</v>
      </c>
      <c r="AD31" s="40">
        <v>65600</v>
      </c>
      <c r="AE31" s="40">
        <v>70450</v>
      </c>
      <c r="AF31" s="40">
        <v>75300</v>
      </c>
      <c r="AG31" s="40">
        <v>80150</v>
      </c>
      <c r="AH31" s="41">
        <v>0</v>
      </c>
      <c r="AI31" s="41">
        <v>0</v>
      </c>
      <c r="AJ31" s="41">
        <v>0</v>
      </c>
      <c r="AK31" s="41">
        <v>0</v>
      </c>
      <c r="AL31" s="41">
        <v>0</v>
      </c>
      <c r="AM31" s="41">
        <v>0</v>
      </c>
      <c r="AN31" s="41">
        <v>0</v>
      </c>
      <c r="AO31" s="41">
        <v>0</v>
      </c>
      <c r="AP31" s="41">
        <v>101900</v>
      </c>
      <c r="AQ31" s="41">
        <v>101900</v>
      </c>
      <c r="AR31" s="41">
        <v>117184.99999999999</v>
      </c>
      <c r="AS31" s="41">
        <v>117184.99999999999</v>
      </c>
      <c r="AT31" s="41">
        <v>117184.99999999999</v>
      </c>
      <c r="AU31" s="41">
        <v>117184.99999999999</v>
      </c>
      <c r="AV31" s="41">
        <v>117184.99999999999</v>
      </c>
      <c r="AW31" s="41">
        <v>117184.99999999999</v>
      </c>
      <c r="AX31" s="40">
        <v>0</v>
      </c>
      <c r="AY31" s="40">
        <v>0</v>
      </c>
      <c r="AZ31" s="40">
        <v>0</v>
      </c>
      <c r="BA31" s="40">
        <v>0</v>
      </c>
      <c r="BB31" s="40">
        <v>0</v>
      </c>
      <c r="BC31" s="40">
        <v>0</v>
      </c>
      <c r="BD31" s="40">
        <v>0</v>
      </c>
      <c r="BE31" s="40">
        <v>0</v>
      </c>
      <c r="BF31" s="40">
        <f t="shared" si="17"/>
        <v>42500</v>
      </c>
      <c r="BG31" s="40">
        <f t="shared" si="18"/>
        <v>48600</v>
      </c>
      <c r="BH31" s="40">
        <f t="shared" si="19"/>
        <v>54650</v>
      </c>
      <c r="BI31" s="40">
        <f t="shared" si="20"/>
        <v>60700</v>
      </c>
      <c r="BJ31" s="40">
        <f t="shared" si="21"/>
        <v>65600</v>
      </c>
      <c r="BK31" s="40">
        <f t="shared" si="22"/>
        <v>70450</v>
      </c>
      <c r="BL31" s="40">
        <f t="shared" si="23"/>
        <v>75300</v>
      </c>
      <c r="BM31" s="40">
        <f t="shared" si="24"/>
        <v>80150</v>
      </c>
    </row>
    <row r="32" spans="1:65" x14ac:dyDescent="0.25">
      <c r="A32" t="s">
        <v>88</v>
      </c>
      <c r="B32" s="41">
        <v>0</v>
      </c>
      <c r="C32" s="41">
        <v>0</v>
      </c>
      <c r="D32" s="41">
        <v>0</v>
      </c>
      <c r="E32" s="41">
        <v>0</v>
      </c>
      <c r="F32" s="41">
        <v>0</v>
      </c>
      <c r="G32" s="41">
        <v>0</v>
      </c>
      <c r="H32" s="41">
        <v>0</v>
      </c>
      <c r="I32" s="41">
        <v>0</v>
      </c>
      <c r="J32" s="41">
        <v>122280</v>
      </c>
      <c r="K32" s="41">
        <v>122280</v>
      </c>
      <c r="L32" s="41">
        <v>122280</v>
      </c>
      <c r="M32" s="41">
        <v>122280</v>
      </c>
      <c r="N32" s="41">
        <v>122280</v>
      </c>
      <c r="O32" s="41">
        <v>122280</v>
      </c>
      <c r="P32" s="41">
        <v>122280</v>
      </c>
      <c r="Q32" s="41">
        <v>122280</v>
      </c>
      <c r="R32" s="40">
        <v>0</v>
      </c>
      <c r="S32" s="40">
        <v>0</v>
      </c>
      <c r="T32" s="40">
        <v>0</v>
      </c>
      <c r="U32" s="40">
        <v>0</v>
      </c>
      <c r="V32" s="40">
        <v>0</v>
      </c>
      <c r="W32" s="40">
        <v>0</v>
      </c>
      <c r="X32" s="40">
        <v>0</v>
      </c>
      <c r="Y32" s="40">
        <v>0</v>
      </c>
      <c r="Z32" s="40">
        <v>42500</v>
      </c>
      <c r="AA32" s="40">
        <v>48600</v>
      </c>
      <c r="AB32" s="40">
        <v>54650</v>
      </c>
      <c r="AC32" s="40">
        <v>60700</v>
      </c>
      <c r="AD32" s="40">
        <v>65600</v>
      </c>
      <c r="AE32" s="40">
        <v>70450</v>
      </c>
      <c r="AF32" s="40">
        <v>75300</v>
      </c>
      <c r="AG32" s="40">
        <v>80150</v>
      </c>
      <c r="AH32" s="41">
        <v>0</v>
      </c>
      <c r="AI32" s="41">
        <v>0</v>
      </c>
      <c r="AJ32" s="41">
        <v>0</v>
      </c>
      <c r="AK32" s="41">
        <v>0</v>
      </c>
      <c r="AL32" s="41">
        <v>0</v>
      </c>
      <c r="AM32" s="41">
        <v>0</v>
      </c>
      <c r="AN32" s="41">
        <v>0</v>
      </c>
      <c r="AO32" s="41">
        <v>0</v>
      </c>
      <c r="AP32" s="41">
        <v>101900</v>
      </c>
      <c r="AQ32" s="41">
        <v>101900</v>
      </c>
      <c r="AR32" s="41">
        <v>117184.99999999999</v>
      </c>
      <c r="AS32" s="41">
        <v>117184.99999999999</v>
      </c>
      <c r="AT32" s="41">
        <v>117184.99999999999</v>
      </c>
      <c r="AU32" s="41">
        <v>117184.99999999999</v>
      </c>
      <c r="AV32" s="41">
        <v>117184.99999999999</v>
      </c>
      <c r="AW32" s="41">
        <v>117184.99999999999</v>
      </c>
      <c r="AX32" s="40">
        <v>0</v>
      </c>
      <c r="AY32" s="40">
        <v>0</v>
      </c>
      <c r="AZ32" s="40">
        <v>0</v>
      </c>
      <c r="BA32" s="40">
        <v>0</v>
      </c>
      <c r="BB32" s="40">
        <v>0</v>
      </c>
      <c r="BC32" s="40">
        <v>0</v>
      </c>
      <c r="BD32" s="40">
        <v>0</v>
      </c>
      <c r="BE32" s="40">
        <v>0</v>
      </c>
      <c r="BF32" s="40">
        <f t="shared" si="17"/>
        <v>42500</v>
      </c>
      <c r="BG32" s="40">
        <f t="shared" si="18"/>
        <v>48600</v>
      </c>
      <c r="BH32" s="40">
        <f t="shared" si="19"/>
        <v>54650</v>
      </c>
      <c r="BI32" s="40">
        <f t="shared" si="20"/>
        <v>60700</v>
      </c>
      <c r="BJ32" s="40">
        <f t="shared" si="21"/>
        <v>65600</v>
      </c>
      <c r="BK32" s="40">
        <f t="shared" si="22"/>
        <v>70450</v>
      </c>
      <c r="BL32" s="40">
        <f t="shared" si="23"/>
        <v>75300</v>
      </c>
      <c r="BM32" s="40">
        <f t="shared" si="24"/>
        <v>80150</v>
      </c>
    </row>
    <row r="33" spans="1:65" x14ac:dyDescent="0.25">
      <c r="A33" t="s">
        <v>89</v>
      </c>
      <c r="B33" s="41">
        <v>0</v>
      </c>
      <c r="C33" s="41">
        <v>0</v>
      </c>
      <c r="D33" s="41">
        <v>0</v>
      </c>
      <c r="E33" s="41">
        <v>0</v>
      </c>
      <c r="F33" s="41">
        <v>0</v>
      </c>
      <c r="G33" s="41">
        <v>0</v>
      </c>
      <c r="H33" s="41">
        <v>0</v>
      </c>
      <c r="I33" s="41">
        <v>0</v>
      </c>
      <c r="J33" s="41">
        <v>122280</v>
      </c>
      <c r="K33" s="41">
        <v>122280</v>
      </c>
      <c r="L33" s="41">
        <v>122280</v>
      </c>
      <c r="M33" s="41">
        <v>122280</v>
      </c>
      <c r="N33" s="41">
        <v>122280</v>
      </c>
      <c r="O33" s="41">
        <v>122280</v>
      </c>
      <c r="P33" s="41">
        <v>122280</v>
      </c>
      <c r="Q33" s="41">
        <v>122280</v>
      </c>
      <c r="R33" s="40">
        <f t="shared" si="25"/>
        <v>42500</v>
      </c>
      <c r="S33" s="40">
        <f t="shared" ref="S33" si="161">AA33</f>
        <v>48600</v>
      </c>
      <c r="T33" s="40">
        <f t="shared" ref="T33" si="162">AB33</f>
        <v>54650</v>
      </c>
      <c r="U33" s="40">
        <f t="shared" ref="U33" si="163">AC33</f>
        <v>60700</v>
      </c>
      <c r="V33" s="40">
        <f t="shared" ref="V33" si="164">AD33</f>
        <v>65600</v>
      </c>
      <c r="W33" s="40">
        <f t="shared" ref="W33" si="165">AE33</f>
        <v>70450</v>
      </c>
      <c r="X33" s="40">
        <f t="shared" ref="X33" si="166">AF33</f>
        <v>75300</v>
      </c>
      <c r="Y33" s="40">
        <f t="shared" ref="Y33" si="167">AG33</f>
        <v>80150</v>
      </c>
      <c r="Z33" s="40">
        <v>42500</v>
      </c>
      <c r="AA33" s="40">
        <v>48600</v>
      </c>
      <c r="AB33" s="40">
        <v>54650</v>
      </c>
      <c r="AC33" s="40">
        <v>60700</v>
      </c>
      <c r="AD33" s="40">
        <v>65600</v>
      </c>
      <c r="AE33" s="40">
        <v>70450</v>
      </c>
      <c r="AF33" s="40">
        <v>75300</v>
      </c>
      <c r="AG33" s="40">
        <v>80150</v>
      </c>
      <c r="AH33" s="41">
        <v>0</v>
      </c>
      <c r="AI33" s="41">
        <v>0</v>
      </c>
      <c r="AJ33" s="41">
        <v>0</v>
      </c>
      <c r="AK33" s="41">
        <v>0</v>
      </c>
      <c r="AL33" s="41">
        <v>0</v>
      </c>
      <c r="AM33" s="41">
        <v>0</v>
      </c>
      <c r="AN33" s="41">
        <v>0</v>
      </c>
      <c r="AO33" s="41">
        <v>0</v>
      </c>
      <c r="AP33" s="41">
        <v>101900</v>
      </c>
      <c r="AQ33" s="41">
        <v>101900</v>
      </c>
      <c r="AR33" s="41">
        <v>117184.99999999999</v>
      </c>
      <c r="AS33" s="41">
        <v>117184.99999999999</v>
      </c>
      <c r="AT33" s="41">
        <v>117184.99999999999</v>
      </c>
      <c r="AU33" s="41">
        <v>117184.99999999999</v>
      </c>
      <c r="AV33" s="41">
        <v>117184.99999999999</v>
      </c>
      <c r="AW33" s="41">
        <v>117184.99999999999</v>
      </c>
      <c r="AX33" s="40">
        <f t="shared" ref="AX33" si="168">BF33</f>
        <v>42500</v>
      </c>
      <c r="AY33" s="40">
        <f t="shared" ref="AY33" si="169">BG33</f>
        <v>48600</v>
      </c>
      <c r="AZ33" s="40">
        <f t="shared" ref="AZ33" si="170">BH33</f>
        <v>54650</v>
      </c>
      <c r="BA33" s="40">
        <f t="shared" ref="BA33" si="171">BI33</f>
        <v>60700</v>
      </c>
      <c r="BB33" s="40">
        <f t="shared" ref="BB33" si="172">BJ33</f>
        <v>65600</v>
      </c>
      <c r="BC33" s="40">
        <f t="shared" ref="BC33" si="173">BK33</f>
        <v>70450</v>
      </c>
      <c r="BD33" s="40">
        <f t="shared" ref="BD33" si="174">BL33</f>
        <v>75300</v>
      </c>
      <c r="BE33" s="40">
        <f t="shared" ref="BE33" si="175">BM33</f>
        <v>80150</v>
      </c>
      <c r="BF33" s="40">
        <f t="shared" si="17"/>
        <v>42500</v>
      </c>
      <c r="BG33" s="40">
        <f t="shared" si="18"/>
        <v>48600</v>
      </c>
      <c r="BH33" s="40">
        <f t="shared" si="19"/>
        <v>54650</v>
      </c>
      <c r="BI33" s="40">
        <f t="shared" si="20"/>
        <v>60700</v>
      </c>
      <c r="BJ33" s="40">
        <f t="shared" si="21"/>
        <v>65600</v>
      </c>
      <c r="BK33" s="40">
        <f t="shared" si="22"/>
        <v>70450</v>
      </c>
      <c r="BL33" s="40">
        <f t="shared" si="23"/>
        <v>75300</v>
      </c>
      <c r="BM33" s="40">
        <f t="shared" si="24"/>
        <v>80150</v>
      </c>
    </row>
    <row r="34" spans="1:65" x14ac:dyDescent="0.25">
      <c r="A34" t="s">
        <v>90</v>
      </c>
      <c r="B34" s="41">
        <v>0</v>
      </c>
      <c r="C34" s="41">
        <v>0</v>
      </c>
      <c r="D34" s="41">
        <v>0</v>
      </c>
      <c r="E34" s="41">
        <v>0</v>
      </c>
      <c r="F34" s="41">
        <v>0</v>
      </c>
      <c r="G34" s="41">
        <v>0</v>
      </c>
      <c r="H34" s="41">
        <v>0</v>
      </c>
      <c r="I34" s="41">
        <v>0</v>
      </c>
      <c r="J34" s="41">
        <v>123960</v>
      </c>
      <c r="K34" s="41">
        <v>123960</v>
      </c>
      <c r="L34" s="41">
        <v>123960</v>
      </c>
      <c r="M34" s="41">
        <v>123960</v>
      </c>
      <c r="N34" s="41">
        <v>123960</v>
      </c>
      <c r="O34" s="41">
        <v>123960</v>
      </c>
      <c r="P34" s="41">
        <v>123960</v>
      </c>
      <c r="Q34" s="41">
        <v>123960</v>
      </c>
      <c r="R34" s="40">
        <v>0</v>
      </c>
      <c r="S34" s="40">
        <v>0</v>
      </c>
      <c r="T34" s="40">
        <v>0</v>
      </c>
      <c r="U34" s="40">
        <v>0</v>
      </c>
      <c r="V34" s="40">
        <v>0</v>
      </c>
      <c r="W34" s="40">
        <v>0</v>
      </c>
      <c r="X34" s="40">
        <v>0</v>
      </c>
      <c r="Y34" s="40">
        <v>0</v>
      </c>
      <c r="Z34" s="40">
        <v>54700</v>
      </c>
      <c r="AA34" s="40">
        <v>62500</v>
      </c>
      <c r="AB34" s="40">
        <v>70300</v>
      </c>
      <c r="AC34" s="40">
        <v>78100</v>
      </c>
      <c r="AD34" s="40">
        <v>84350</v>
      </c>
      <c r="AE34" s="40">
        <v>90600</v>
      </c>
      <c r="AF34" s="40">
        <v>96850</v>
      </c>
      <c r="AG34" s="40">
        <v>103100</v>
      </c>
      <c r="AH34" s="41">
        <v>0</v>
      </c>
      <c r="AI34" s="41">
        <v>0</v>
      </c>
      <c r="AJ34" s="41">
        <v>0</v>
      </c>
      <c r="AK34" s="41">
        <v>0</v>
      </c>
      <c r="AL34" s="41">
        <v>0</v>
      </c>
      <c r="AM34" s="41">
        <v>0</v>
      </c>
      <c r="AN34" s="41">
        <v>0</v>
      </c>
      <c r="AO34" s="41">
        <v>0</v>
      </c>
      <c r="AP34" s="41">
        <v>103300</v>
      </c>
      <c r="AQ34" s="41">
        <v>103300</v>
      </c>
      <c r="AR34" s="41">
        <v>118794.99999999999</v>
      </c>
      <c r="AS34" s="41">
        <v>118794.99999999999</v>
      </c>
      <c r="AT34" s="41">
        <v>118794.99999999999</v>
      </c>
      <c r="AU34" s="41">
        <v>118794.99999999999</v>
      </c>
      <c r="AV34" s="41">
        <v>118794.99999999999</v>
      </c>
      <c r="AW34" s="41">
        <v>118794.99999999999</v>
      </c>
      <c r="AX34" s="40">
        <v>0</v>
      </c>
      <c r="AY34" s="40">
        <v>0</v>
      </c>
      <c r="AZ34" s="40">
        <v>0</v>
      </c>
      <c r="BA34" s="40">
        <v>0</v>
      </c>
      <c r="BB34" s="40">
        <v>0</v>
      </c>
      <c r="BC34" s="40">
        <v>0</v>
      </c>
      <c r="BD34" s="40">
        <v>0</v>
      </c>
      <c r="BE34" s="40">
        <v>0</v>
      </c>
      <c r="BF34" s="40">
        <f t="shared" si="17"/>
        <v>54700</v>
      </c>
      <c r="BG34" s="40">
        <f t="shared" si="18"/>
        <v>62500</v>
      </c>
      <c r="BH34" s="40">
        <f t="shared" si="19"/>
        <v>70300</v>
      </c>
      <c r="BI34" s="40">
        <f t="shared" si="20"/>
        <v>78100</v>
      </c>
      <c r="BJ34" s="40">
        <f t="shared" si="21"/>
        <v>84350</v>
      </c>
      <c r="BK34" s="40">
        <f t="shared" si="22"/>
        <v>90600</v>
      </c>
      <c r="BL34" s="40">
        <f t="shared" si="23"/>
        <v>96850</v>
      </c>
      <c r="BM34" s="40">
        <f t="shared" si="24"/>
        <v>103100</v>
      </c>
    </row>
    <row r="35" spans="1:65" x14ac:dyDescent="0.25">
      <c r="A35" t="s">
        <v>91</v>
      </c>
      <c r="B35" s="41">
        <v>0</v>
      </c>
      <c r="C35" s="41">
        <v>0</v>
      </c>
      <c r="D35" s="41">
        <v>0</v>
      </c>
      <c r="E35" s="41">
        <v>0</v>
      </c>
      <c r="F35" s="41">
        <v>0</v>
      </c>
      <c r="G35" s="41">
        <v>0</v>
      </c>
      <c r="H35" s="41">
        <v>0</v>
      </c>
      <c r="I35" s="41">
        <v>0</v>
      </c>
      <c r="J35" s="41">
        <v>122280</v>
      </c>
      <c r="K35" s="41">
        <v>122280</v>
      </c>
      <c r="L35" s="41">
        <v>122280</v>
      </c>
      <c r="M35" s="41">
        <v>122280</v>
      </c>
      <c r="N35" s="41">
        <v>122280</v>
      </c>
      <c r="O35" s="41">
        <v>122280</v>
      </c>
      <c r="P35" s="41">
        <v>122280</v>
      </c>
      <c r="Q35" s="41">
        <v>122280</v>
      </c>
      <c r="R35" s="40">
        <v>0</v>
      </c>
      <c r="S35" s="40">
        <v>0</v>
      </c>
      <c r="T35" s="40">
        <v>0</v>
      </c>
      <c r="U35" s="40">
        <v>0</v>
      </c>
      <c r="V35" s="40">
        <v>0</v>
      </c>
      <c r="W35" s="40">
        <v>0</v>
      </c>
      <c r="X35" s="40">
        <v>0</v>
      </c>
      <c r="Y35" s="40">
        <v>0</v>
      </c>
      <c r="Z35" s="40">
        <v>42500</v>
      </c>
      <c r="AA35" s="40">
        <v>48600</v>
      </c>
      <c r="AB35" s="40">
        <v>54650</v>
      </c>
      <c r="AC35" s="40">
        <v>60700</v>
      </c>
      <c r="AD35" s="40">
        <v>65600</v>
      </c>
      <c r="AE35" s="40">
        <v>70450</v>
      </c>
      <c r="AF35" s="40">
        <v>75300</v>
      </c>
      <c r="AG35" s="40">
        <v>80150</v>
      </c>
      <c r="AH35" s="41">
        <v>0</v>
      </c>
      <c r="AI35" s="41">
        <v>0</v>
      </c>
      <c r="AJ35" s="41">
        <v>0</v>
      </c>
      <c r="AK35" s="41">
        <v>0</v>
      </c>
      <c r="AL35" s="41">
        <v>0</v>
      </c>
      <c r="AM35" s="41">
        <v>0</v>
      </c>
      <c r="AN35" s="41">
        <v>0</v>
      </c>
      <c r="AO35" s="41">
        <v>0</v>
      </c>
      <c r="AP35" s="41">
        <v>101900</v>
      </c>
      <c r="AQ35" s="41">
        <v>101900</v>
      </c>
      <c r="AR35" s="41">
        <v>117184.99999999999</v>
      </c>
      <c r="AS35" s="41">
        <v>117184.99999999999</v>
      </c>
      <c r="AT35" s="41">
        <v>117184.99999999999</v>
      </c>
      <c r="AU35" s="41">
        <v>117184.99999999999</v>
      </c>
      <c r="AV35" s="41">
        <v>117184.99999999999</v>
      </c>
      <c r="AW35" s="41">
        <v>117184.99999999999</v>
      </c>
      <c r="AX35" s="40">
        <v>0</v>
      </c>
      <c r="AY35" s="40">
        <v>0</v>
      </c>
      <c r="AZ35" s="40">
        <v>0</v>
      </c>
      <c r="BA35" s="40">
        <v>0</v>
      </c>
      <c r="BB35" s="40">
        <v>0</v>
      </c>
      <c r="BC35" s="40">
        <v>0</v>
      </c>
      <c r="BD35" s="40">
        <v>0</v>
      </c>
      <c r="BE35" s="40">
        <v>0</v>
      </c>
      <c r="BF35" s="40">
        <f t="shared" si="17"/>
        <v>42500</v>
      </c>
      <c r="BG35" s="40">
        <f t="shared" si="18"/>
        <v>48600</v>
      </c>
      <c r="BH35" s="40">
        <f t="shared" si="19"/>
        <v>54650</v>
      </c>
      <c r="BI35" s="40">
        <f t="shared" si="20"/>
        <v>60700</v>
      </c>
      <c r="BJ35" s="40">
        <f t="shared" si="21"/>
        <v>65600</v>
      </c>
      <c r="BK35" s="40">
        <f t="shared" si="22"/>
        <v>70450</v>
      </c>
      <c r="BL35" s="40">
        <f t="shared" si="23"/>
        <v>75300</v>
      </c>
      <c r="BM35" s="40">
        <f t="shared" si="24"/>
        <v>80150</v>
      </c>
    </row>
    <row r="36" spans="1:65" x14ac:dyDescent="0.25">
      <c r="A36" t="s">
        <v>92</v>
      </c>
      <c r="B36" s="41">
        <v>0</v>
      </c>
      <c r="C36" s="41">
        <v>0</v>
      </c>
      <c r="D36" s="41">
        <v>0</v>
      </c>
      <c r="E36" s="41">
        <v>0</v>
      </c>
      <c r="F36" s="41">
        <v>0</v>
      </c>
      <c r="G36" s="41">
        <v>0</v>
      </c>
      <c r="H36" s="41">
        <v>0</v>
      </c>
      <c r="I36" s="41">
        <v>0</v>
      </c>
      <c r="J36" s="41">
        <v>122280</v>
      </c>
      <c r="K36" s="41">
        <v>122280</v>
      </c>
      <c r="L36" s="41">
        <v>122280</v>
      </c>
      <c r="M36" s="41">
        <v>122280</v>
      </c>
      <c r="N36" s="41">
        <v>122280</v>
      </c>
      <c r="O36" s="41">
        <v>122280</v>
      </c>
      <c r="P36" s="41">
        <v>122280</v>
      </c>
      <c r="Q36" s="41">
        <v>122280</v>
      </c>
      <c r="R36" s="40">
        <v>0</v>
      </c>
      <c r="S36" s="40">
        <v>0</v>
      </c>
      <c r="T36" s="40">
        <v>0</v>
      </c>
      <c r="U36" s="40">
        <v>0</v>
      </c>
      <c r="V36" s="40">
        <v>0</v>
      </c>
      <c r="W36" s="40">
        <v>0</v>
      </c>
      <c r="X36" s="40">
        <v>0</v>
      </c>
      <c r="Y36" s="40">
        <v>0</v>
      </c>
      <c r="Z36" s="40">
        <v>42500</v>
      </c>
      <c r="AA36" s="40">
        <v>48600</v>
      </c>
      <c r="AB36" s="40">
        <v>54650</v>
      </c>
      <c r="AC36" s="40">
        <v>60700</v>
      </c>
      <c r="AD36" s="40">
        <v>65600</v>
      </c>
      <c r="AE36" s="40">
        <v>70450</v>
      </c>
      <c r="AF36" s="40">
        <v>75300</v>
      </c>
      <c r="AG36" s="40">
        <v>80150</v>
      </c>
      <c r="AH36" s="41">
        <v>0</v>
      </c>
      <c r="AI36" s="41">
        <v>0</v>
      </c>
      <c r="AJ36" s="41">
        <v>0</v>
      </c>
      <c r="AK36" s="41">
        <v>0</v>
      </c>
      <c r="AL36" s="41">
        <v>0</v>
      </c>
      <c r="AM36" s="41">
        <v>0</v>
      </c>
      <c r="AN36" s="41">
        <v>0</v>
      </c>
      <c r="AO36" s="41">
        <v>0</v>
      </c>
      <c r="AP36" s="41">
        <v>101900</v>
      </c>
      <c r="AQ36" s="41">
        <v>101900</v>
      </c>
      <c r="AR36" s="41">
        <v>117184.99999999999</v>
      </c>
      <c r="AS36" s="41">
        <v>117184.99999999999</v>
      </c>
      <c r="AT36" s="41">
        <v>117184.99999999999</v>
      </c>
      <c r="AU36" s="41">
        <v>117184.99999999999</v>
      </c>
      <c r="AV36" s="41">
        <v>117184.99999999999</v>
      </c>
      <c r="AW36" s="41">
        <v>117184.99999999999</v>
      </c>
      <c r="AX36" s="40">
        <v>0</v>
      </c>
      <c r="AY36" s="40">
        <v>0</v>
      </c>
      <c r="AZ36" s="40">
        <v>0</v>
      </c>
      <c r="BA36" s="40">
        <v>0</v>
      </c>
      <c r="BB36" s="40">
        <v>0</v>
      </c>
      <c r="BC36" s="40">
        <v>0</v>
      </c>
      <c r="BD36" s="40">
        <v>0</v>
      </c>
      <c r="BE36" s="40">
        <v>0</v>
      </c>
      <c r="BF36" s="40">
        <f t="shared" si="17"/>
        <v>42500</v>
      </c>
      <c r="BG36" s="40">
        <f t="shared" si="18"/>
        <v>48600</v>
      </c>
      <c r="BH36" s="40">
        <f t="shared" si="19"/>
        <v>54650</v>
      </c>
      <c r="BI36" s="40">
        <f t="shared" si="20"/>
        <v>60700</v>
      </c>
      <c r="BJ36" s="40">
        <f t="shared" si="21"/>
        <v>65600</v>
      </c>
      <c r="BK36" s="40">
        <f t="shared" si="22"/>
        <v>70450</v>
      </c>
      <c r="BL36" s="40">
        <f t="shared" si="23"/>
        <v>75300</v>
      </c>
      <c r="BM36" s="40">
        <f t="shared" si="24"/>
        <v>80150</v>
      </c>
    </row>
    <row r="37" spans="1:65" x14ac:dyDescent="0.25">
      <c r="A37" t="s">
        <v>93</v>
      </c>
      <c r="B37" s="41">
        <v>0</v>
      </c>
      <c r="C37" s="41">
        <v>0</v>
      </c>
      <c r="D37" s="41">
        <v>0</v>
      </c>
      <c r="E37" s="41">
        <v>0</v>
      </c>
      <c r="F37" s="41">
        <v>0</v>
      </c>
      <c r="G37" s="41">
        <v>0</v>
      </c>
      <c r="H37" s="41">
        <v>0</v>
      </c>
      <c r="I37" s="41">
        <v>0</v>
      </c>
      <c r="J37" s="41">
        <v>122280</v>
      </c>
      <c r="K37" s="41">
        <v>122280</v>
      </c>
      <c r="L37" s="41">
        <v>122280</v>
      </c>
      <c r="M37" s="41">
        <v>122280</v>
      </c>
      <c r="N37" s="41">
        <v>122280</v>
      </c>
      <c r="O37" s="41">
        <v>122280</v>
      </c>
      <c r="P37" s="41">
        <v>122280</v>
      </c>
      <c r="Q37" s="41">
        <v>122280</v>
      </c>
      <c r="R37" s="40">
        <v>0</v>
      </c>
      <c r="S37" s="40">
        <v>0</v>
      </c>
      <c r="T37" s="40">
        <v>0</v>
      </c>
      <c r="U37" s="40">
        <v>0</v>
      </c>
      <c r="V37" s="40">
        <v>0</v>
      </c>
      <c r="W37" s="40">
        <v>0</v>
      </c>
      <c r="X37" s="40">
        <v>0</v>
      </c>
      <c r="Y37" s="40">
        <v>0</v>
      </c>
      <c r="Z37" s="40">
        <v>42500</v>
      </c>
      <c r="AA37" s="40">
        <v>48600</v>
      </c>
      <c r="AB37" s="40">
        <v>54650</v>
      </c>
      <c r="AC37" s="40">
        <v>60700</v>
      </c>
      <c r="AD37" s="40">
        <v>65600</v>
      </c>
      <c r="AE37" s="40">
        <v>70450</v>
      </c>
      <c r="AF37" s="40">
        <v>75300</v>
      </c>
      <c r="AG37" s="40">
        <v>80150</v>
      </c>
      <c r="AH37" s="41">
        <v>0</v>
      </c>
      <c r="AI37" s="41">
        <v>0</v>
      </c>
      <c r="AJ37" s="41">
        <v>0</v>
      </c>
      <c r="AK37" s="41">
        <v>0</v>
      </c>
      <c r="AL37" s="41">
        <v>0</v>
      </c>
      <c r="AM37" s="41">
        <v>0</v>
      </c>
      <c r="AN37" s="41">
        <v>0</v>
      </c>
      <c r="AO37" s="41">
        <v>0</v>
      </c>
      <c r="AP37" s="41">
        <v>101900</v>
      </c>
      <c r="AQ37" s="41">
        <v>101900</v>
      </c>
      <c r="AR37" s="41">
        <v>117184.99999999999</v>
      </c>
      <c r="AS37" s="41">
        <v>117184.99999999999</v>
      </c>
      <c r="AT37" s="41">
        <v>117184.99999999999</v>
      </c>
      <c r="AU37" s="41">
        <v>117184.99999999999</v>
      </c>
      <c r="AV37" s="41">
        <v>117184.99999999999</v>
      </c>
      <c r="AW37" s="41">
        <v>117184.99999999999</v>
      </c>
      <c r="AX37" s="40">
        <v>0</v>
      </c>
      <c r="AY37" s="40">
        <v>0</v>
      </c>
      <c r="AZ37" s="40">
        <v>0</v>
      </c>
      <c r="BA37" s="40">
        <v>0</v>
      </c>
      <c r="BB37" s="40">
        <v>0</v>
      </c>
      <c r="BC37" s="40">
        <v>0</v>
      </c>
      <c r="BD37" s="40">
        <v>0</v>
      </c>
      <c r="BE37" s="40">
        <v>0</v>
      </c>
      <c r="BF37" s="40">
        <f t="shared" si="17"/>
        <v>42500</v>
      </c>
      <c r="BG37" s="40">
        <f t="shared" si="18"/>
        <v>48600</v>
      </c>
      <c r="BH37" s="40">
        <f t="shared" si="19"/>
        <v>54650</v>
      </c>
      <c r="BI37" s="40">
        <f t="shared" si="20"/>
        <v>60700</v>
      </c>
      <c r="BJ37" s="40">
        <f t="shared" si="21"/>
        <v>65600</v>
      </c>
      <c r="BK37" s="40">
        <f t="shared" si="22"/>
        <v>70450</v>
      </c>
      <c r="BL37" s="40">
        <f t="shared" si="23"/>
        <v>75300</v>
      </c>
      <c r="BM37" s="40">
        <f t="shared" si="24"/>
        <v>80150</v>
      </c>
    </row>
    <row r="38" spans="1:65" x14ac:dyDescent="0.25">
      <c r="A38" t="s">
        <v>94</v>
      </c>
      <c r="B38" s="41">
        <v>0</v>
      </c>
      <c r="C38" s="41">
        <v>0</v>
      </c>
      <c r="D38" s="41">
        <v>0</v>
      </c>
      <c r="E38" s="41">
        <v>0</v>
      </c>
      <c r="F38" s="41">
        <v>0</v>
      </c>
      <c r="G38" s="41">
        <v>0</v>
      </c>
      <c r="H38" s="41">
        <v>0</v>
      </c>
      <c r="I38" s="41">
        <v>0</v>
      </c>
      <c r="J38" s="41">
        <v>122280</v>
      </c>
      <c r="K38" s="41">
        <v>122280</v>
      </c>
      <c r="L38" s="41">
        <v>122280</v>
      </c>
      <c r="M38" s="41">
        <v>122280</v>
      </c>
      <c r="N38" s="41">
        <v>122280</v>
      </c>
      <c r="O38" s="41">
        <v>122280</v>
      </c>
      <c r="P38" s="41">
        <v>122280</v>
      </c>
      <c r="Q38" s="41">
        <v>122280</v>
      </c>
      <c r="R38" s="40">
        <v>0</v>
      </c>
      <c r="S38" s="40">
        <v>0</v>
      </c>
      <c r="T38" s="40">
        <v>0</v>
      </c>
      <c r="U38" s="40">
        <v>0</v>
      </c>
      <c r="V38" s="40">
        <v>0</v>
      </c>
      <c r="W38" s="40">
        <v>0</v>
      </c>
      <c r="X38" s="40">
        <v>0</v>
      </c>
      <c r="Y38" s="40">
        <v>0</v>
      </c>
      <c r="Z38" s="40">
        <v>42500</v>
      </c>
      <c r="AA38" s="40">
        <v>48600</v>
      </c>
      <c r="AB38" s="40">
        <v>54650</v>
      </c>
      <c r="AC38" s="40">
        <v>60700</v>
      </c>
      <c r="AD38" s="40">
        <v>65600</v>
      </c>
      <c r="AE38" s="40">
        <v>70450</v>
      </c>
      <c r="AF38" s="40">
        <v>75300</v>
      </c>
      <c r="AG38" s="40">
        <v>80150</v>
      </c>
      <c r="AH38" s="41">
        <v>0</v>
      </c>
      <c r="AI38" s="41">
        <v>0</v>
      </c>
      <c r="AJ38" s="41">
        <v>0</v>
      </c>
      <c r="AK38" s="41">
        <v>0</v>
      </c>
      <c r="AL38" s="41">
        <v>0</v>
      </c>
      <c r="AM38" s="41">
        <v>0</v>
      </c>
      <c r="AN38" s="41">
        <v>0</v>
      </c>
      <c r="AO38" s="41">
        <v>0</v>
      </c>
      <c r="AP38" s="41">
        <v>101900</v>
      </c>
      <c r="AQ38" s="41">
        <v>101900</v>
      </c>
      <c r="AR38" s="41">
        <v>117184.99999999999</v>
      </c>
      <c r="AS38" s="41">
        <v>117184.99999999999</v>
      </c>
      <c r="AT38" s="41">
        <v>117184.99999999999</v>
      </c>
      <c r="AU38" s="41">
        <v>117184.99999999999</v>
      </c>
      <c r="AV38" s="41">
        <v>117184.99999999999</v>
      </c>
      <c r="AW38" s="41">
        <v>117184.99999999999</v>
      </c>
      <c r="AX38" s="40">
        <v>0</v>
      </c>
      <c r="AY38" s="40">
        <v>0</v>
      </c>
      <c r="AZ38" s="40">
        <v>0</v>
      </c>
      <c r="BA38" s="40">
        <v>0</v>
      </c>
      <c r="BB38" s="40">
        <v>0</v>
      </c>
      <c r="BC38" s="40">
        <v>0</v>
      </c>
      <c r="BD38" s="40">
        <v>0</v>
      </c>
      <c r="BE38" s="40">
        <v>0</v>
      </c>
      <c r="BF38" s="40">
        <f t="shared" si="17"/>
        <v>42500</v>
      </c>
      <c r="BG38" s="40">
        <f t="shared" si="18"/>
        <v>48600</v>
      </c>
      <c r="BH38" s="40">
        <f t="shared" si="19"/>
        <v>54650</v>
      </c>
      <c r="BI38" s="40">
        <f t="shared" si="20"/>
        <v>60700</v>
      </c>
      <c r="BJ38" s="40">
        <f t="shared" si="21"/>
        <v>65600</v>
      </c>
      <c r="BK38" s="40">
        <f t="shared" si="22"/>
        <v>70450</v>
      </c>
      <c r="BL38" s="40">
        <f t="shared" si="23"/>
        <v>75300</v>
      </c>
      <c r="BM38" s="40">
        <f t="shared" si="24"/>
        <v>80150</v>
      </c>
    </row>
    <row r="39" spans="1:65" x14ac:dyDescent="0.25">
      <c r="A39" t="s">
        <v>95</v>
      </c>
      <c r="B39" s="41">
        <v>0</v>
      </c>
      <c r="C39" s="41">
        <v>0</v>
      </c>
      <c r="D39" s="41">
        <v>0</v>
      </c>
      <c r="E39" s="41">
        <v>0</v>
      </c>
      <c r="F39" s="41">
        <v>0</v>
      </c>
      <c r="G39" s="41">
        <v>0</v>
      </c>
      <c r="H39" s="41">
        <v>0</v>
      </c>
      <c r="I39" s="41">
        <v>0</v>
      </c>
      <c r="J39" s="41">
        <v>122280</v>
      </c>
      <c r="K39" s="41">
        <v>122280</v>
      </c>
      <c r="L39" s="41">
        <v>122280</v>
      </c>
      <c r="M39" s="41">
        <v>122280</v>
      </c>
      <c r="N39" s="41">
        <v>122280</v>
      </c>
      <c r="O39" s="41">
        <v>122280</v>
      </c>
      <c r="P39" s="41">
        <v>122280</v>
      </c>
      <c r="Q39" s="41">
        <v>122280</v>
      </c>
      <c r="R39" s="40">
        <v>0</v>
      </c>
      <c r="S39" s="40">
        <v>0</v>
      </c>
      <c r="T39" s="40">
        <v>0</v>
      </c>
      <c r="U39" s="40">
        <v>0</v>
      </c>
      <c r="V39" s="40">
        <v>0</v>
      </c>
      <c r="W39" s="40">
        <v>0</v>
      </c>
      <c r="X39" s="40">
        <v>0</v>
      </c>
      <c r="Y39" s="40">
        <v>0</v>
      </c>
      <c r="Z39" s="40">
        <v>47800</v>
      </c>
      <c r="AA39" s="40">
        <v>54600</v>
      </c>
      <c r="AB39" s="40">
        <v>61450</v>
      </c>
      <c r="AC39" s="40">
        <v>68250</v>
      </c>
      <c r="AD39" s="40">
        <v>73750</v>
      </c>
      <c r="AE39" s="40">
        <v>79200</v>
      </c>
      <c r="AF39" s="40">
        <v>84650</v>
      </c>
      <c r="AG39" s="40">
        <v>90100</v>
      </c>
      <c r="AH39" s="41">
        <v>0</v>
      </c>
      <c r="AI39" s="41">
        <v>0</v>
      </c>
      <c r="AJ39" s="41">
        <v>0</v>
      </c>
      <c r="AK39" s="41">
        <v>0</v>
      </c>
      <c r="AL39" s="41">
        <v>0</v>
      </c>
      <c r="AM39" s="41">
        <v>0</v>
      </c>
      <c r="AN39" s="41">
        <v>0</v>
      </c>
      <c r="AO39" s="41">
        <v>0</v>
      </c>
      <c r="AP39" s="41">
        <v>101900</v>
      </c>
      <c r="AQ39" s="41">
        <v>101900</v>
      </c>
      <c r="AR39" s="41">
        <v>117184.99999999999</v>
      </c>
      <c r="AS39" s="41">
        <v>117184.99999999999</v>
      </c>
      <c r="AT39" s="41">
        <v>117184.99999999999</v>
      </c>
      <c r="AU39" s="41">
        <v>117184.99999999999</v>
      </c>
      <c r="AV39" s="41">
        <v>117184.99999999999</v>
      </c>
      <c r="AW39" s="41">
        <v>117184.99999999999</v>
      </c>
      <c r="AX39" s="40">
        <v>0</v>
      </c>
      <c r="AY39" s="40">
        <v>0</v>
      </c>
      <c r="AZ39" s="40">
        <v>0</v>
      </c>
      <c r="BA39" s="40">
        <v>0</v>
      </c>
      <c r="BB39" s="40">
        <v>0</v>
      </c>
      <c r="BC39" s="40">
        <v>0</v>
      </c>
      <c r="BD39" s="40">
        <v>0</v>
      </c>
      <c r="BE39" s="40">
        <v>0</v>
      </c>
      <c r="BF39" s="40">
        <f t="shared" si="17"/>
        <v>47800</v>
      </c>
      <c r="BG39" s="40">
        <f t="shared" si="18"/>
        <v>54600</v>
      </c>
      <c r="BH39" s="40">
        <f t="shared" si="19"/>
        <v>61450</v>
      </c>
      <c r="BI39" s="40">
        <f t="shared" si="20"/>
        <v>68250</v>
      </c>
      <c r="BJ39" s="40">
        <f t="shared" si="21"/>
        <v>73750</v>
      </c>
      <c r="BK39" s="40">
        <f t="shared" si="22"/>
        <v>79200</v>
      </c>
      <c r="BL39" s="40">
        <f t="shared" si="23"/>
        <v>84650</v>
      </c>
      <c r="BM39" s="40">
        <f t="shared" si="24"/>
        <v>90100</v>
      </c>
    </row>
    <row r="40" spans="1:65" x14ac:dyDescent="0.25">
      <c r="A40" t="s">
        <v>96</v>
      </c>
      <c r="B40" s="41">
        <v>0</v>
      </c>
      <c r="C40" s="41">
        <v>0</v>
      </c>
      <c r="D40" s="41">
        <v>0</v>
      </c>
      <c r="E40" s="41">
        <v>0</v>
      </c>
      <c r="F40" s="41">
        <v>0</v>
      </c>
      <c r="G40" s="41">
        <v>0</v>
      </c>
      <c r="H40" s="41">
        <v>0</v>
      </c>
      <c r="I40" s="41">
        <v>0</v>
      </c>
      <c r="J40" s="41">
        <v>122280</v>
      </c>
      <c r="K40" s="41">
        <v>122280</v>
      </c>
      <c r="L40" s="41">
        <v>122280</v>
      </c>
      <c r="M40" s="41">
        <v>122280</v>
      </c>
      <c r="N40" s="41">
        <v>122280</v>
      </c>
      <c r="O40" s="41">
        <v>122280</v>
      </c>
      <c r="P40" s="41">
        <v>122280</v>
      </c>
      <c r="Q40" s="41">
        <v>122280</v>
      </c>
      <c r="R40" s="40">
        <v>0</v>
      </c>
      <c r="S40" s="40">
        <v>0</v>
      </c>
      <c r="T40" s="40">
        <v>0</v>
      </c>
      <c r="U40" s="40">
        <v>0</v>
      </c>
      <c r="V40" s="40">
        <v>0</v>
      </c>
      <c r="W40" s="40">
        <v>0</v>
      </c>
      <c r="X40" s="40">
        <v>0</v>
      </c>
      <c r="Y40" s="40">
        <v>0</v>
      </c>
      <c r="Z40" s="40">
        <v>42650</v>
      </c>
      <c r="AA40" s="40">
        <v>48750</v>
      </c>
      <c r="AB40" s="40">
        <v>54850</v>
      </c>
      <c r="AC40" s="40">
        <v>60900</v>
      </c>
      <c r="AD40" s="40">
        <v>65800</v>
      </c>
      <c r="AE40" s="40">
        <v>70650</v>
      </c>
      <c r="AF40" s="40">
        <v>75550</v>
      </c>
      <c r="AG40" s="40">
        <v>80400</v>
      </c>
      <c r="AH40" s="41">
        <v>0</v>
      </c>
      <c r="AI40" s="41">
        <v>0</v>
      </c>
      <c r="AJ40" s="41">
        <v>0</v>
      </c>
      <c r="AK40" s="41">
        <v>0</v>
      </c>
      <c r="AL40" s="41">
        <v>0</v>
      </c>
      <c r="AM40" s="41">
        <v>0</v>
      </c>
      <c r="AN40" s="41">
        <v>0</v>
      </c>
      <c r="AO40" s="41">
        <v>0</v>
      </c>
      <c r="AP40" s="41">
        <v>101900</v>
      </c>
      <c r="AQ40" s="41">
        <v>101900</v>
      </c>
      <c r="AR40" s="41">
        <v>117184.99999999999</v>
      </c>
      <c r="AS40" s="41">
        <v>117184.99999999999</v>
      </c>
      <c r="AT40" s="41">
        <v>117184.99999999999</v>
      </c>
      <c r="AU40" s="41">
        <v>117184.99999999999</v>
      </c>
      <c r="AV40" s="41">
        <v>117184.99999999999</v>
      </c>
      <c r="AW40" s="41">
        <v>117184.99999999999</v>
      </c>
      <c r="AX40" s="40">
        <v>0</v>
      </c>
      <c r="AY40" s="40">
        <v>0</v>
      </c>
      <c r="AZ40" s="40">
        <v>0</v>
      </c>
      <c r="BA40" s="40">
        <v>0</v>
      </c>
      <c r="BB40" s="40">
        <v>0</v>
      </c>
      <c r="BC40" s="40">
        <v>0</v>
      </c>
      <c r="BD40" s="40">
        <v>0</v>
      </c>
      <c r="BE40" s="40">
        <v>0</v>
      </c>
      <c r="BF40" s="40">
        <f t="shared" si="17"/>
        <v>42650</v>
      </c>
      <c r="BG40" s="40">
        <f t="shared" si="18"/>
        <v>48750</v>
      </c>
      <c r="BH40" s="40">
        <f t="shared" si="19"/>
        <v>54850</v>
      </c>
      <c r="BI40" s="40">
        <f t="shared" si="20"/>
        <v>60900</v>
      </c>
      <c r="BJ40" s="40">
        <f t="shared" si="21"/>
        <v>65800</v>
      </c>
      <c r="BK40" s="40">
        <f t="shared" si="22"/>
        <v>70650</v>
      </c>
      <c r="BL40" s="40">
        <f t="shared" si="23"/>
        <v>75550</v>
      </c>
      <c r="BM40" s="40">
        <f t="shared" si="24"/>
        <v>80400</v>
      </c>
    </row>
    <row r="41" spans="1:65" x14ac:dyDescent="0.25">
      <c r="A41" s="37" t="s">
        <v>97</v>
      </c>
      <c r="B41" s="41">
        <f t="shared" si="10"/>
        <v>122280</v>
      </c>
      <c r="C41" s="41">
        <f t="shared" si="10"/>
        <v>122280</v>
      </c>
      <c r="D41" s="41">
        <f t="shared" ref="D41" si="176">L41</f>
        <v>122280</v>
      </c>
      <c r="E41" s="41">
        <f t="shared" ref="E41" si="177">M41</f>
        <v>122280</v>
      </c>
      <c r="F41" s="41">
        <f t="shared" ref="F41" si="178">N41</f>
        <v>122280</v>
      </c>
      <c r="G41" s="41">
        <f t="shared" ref="G41" si="179">O41</f>
        <v>122280</v>
      </c>
      <c r="H41" s="41">
        <f t="shared" ref="H41" si="180">P41</f>
        <v>122280</v>
      </c>
      <c r="I41" s="41">
        <f t="shared" ref="I41" si="181">Q41</f>
        <v>122280</v>
      </c>
      <c r="J41" s="41">
        <v>122280</v>
      </c>
      <c r="K41" s="41">
        <v>122280</v>
      </c>
      <c r="L41" s="41">
        <v>122280</v>
      </c>
      <c r="M41" s="41">
        <v>122280</v>
      </c>
      <c r="N41" s="41">
        <v>122280</v>
      </c>
      <c r="O41" s="41">
        <v>122280</v>
      </c>
      <c r="P41" s="41">
        <v>122280</v>
      </c>
      <c r="Q41" s="41">
        <v>122280</v>
      </c>
      <c r="R41" s="40">
        <f t="shared" si="25"/>
        <v>42500</v>
      </c>
      <c r="S41" s="40">
        <f t="shared" ref="S41" si="182">AA41</f>
        <v>48600</v>
      </c>
      <c r="T41" s="40">
        <f t="shared" ref="T41" si="183">AB41</f>
        <v>54650</v>
      </c>
      <c r="U41" s="40">
        <f t="shared" ref="U41" si="184">AC41</f>
        <v>60700</v>
      </c>
      <c r="V41" s="40">
        <f t="shared" ref="V41" si="185">AD41</f>
        <v>65600</v>
      </c>
      <c r="W41" s="40">
        <f t="shared" ref="W41" si="186">AE41</f>
        <v>70450</v>
      </c>
      <c r="X41" s="40">
        <f t="shared" ref="X41" si="187">AF41</f>
        <v>75300</v>
      </c>
      <c r="Y41" s="40">
        <f t="shared" ref="Y41" si="188">AG41</f>
        <v>80150</v>
      </c>
      <c r="Z41" s="40">
        <v>42500</v>
      </c>
      <c r="AA41" s="40">
        <v>48600</v>
      </c>
      <c r="AB41" s="40">
        <v>54650</v>
      </c>
      <c r="AC41" s="40">
        <v>60700</v>
      </c>
      <c r="AD41" s="40">
        <v>65600</v>
      </c>
      <c r="AE41" s="40">
        <v>70450</v>
      </c>
      <c r="AF41" s="40">
        <v>75300</v>
      </c>
      <c r="AG41" s="40">
        <v>80150</v>
      </c>
      <c r="AH41" s="41">
        <v>122280</v>
      </c>
      <c r="AI41" s="41">
        <v>122280</v>
      </c>
      <c r="AJ41" s="41">
        <v>142660</v>
      </c>
      <c r="AK41" s="41">
        <v>142660</v>
      </c>
      <c r="AL41" s="41">
        <v>142660</v>
      </c>
      <c r="AM41" s="41">
        <v>142660</v>
      </c>
      <c r="AN41" s="41">
        <v>142660</v>
      </c>
      <c r="AO41" s="41">
        <v>142660</v>
      </c>
      <c r="AP41" s="41">
        <v>101900</v>
      </c>
      <c r="AQ41" s="41">
        <v>101900</v>
      </c>
      <c r="AR41" s="41">
        <v>117184.99999999999</v>
      </c>
      <c r="AS41" s="41">
        <v>117184.99999999999</v>
      </c>
      <c r="AT41" s="41">
        <v>117184.99999999999</v>
      </c>
      <c r="AU41" s="41">
        <v>117184.99999999999</v>
      </c>
      <c r="AV41" s="41">
        <v>117184.99999999999</v>
      </c>
      <c r="AW41" s="41">
        <v>117184.99999999999</v>
      </c>
      <c r="AX41" s="40">
        <f t="shared" ref="AX41" si="189">BF41</f>
        <v>42500</v>
      </c>
      <c r="AY41" s="40">
        <f t="shared" ref="AY41" si="190">BG41</f>
        <v>48600</v>
      </c>
      <c r="AZ41" s="40">
        <f t="shared" ref="AZ41" si="191">BH41</f>
        <v>54650</v>
      </c>
      <c r="BA41" s="40">
        <f t="shared" ref="BA41" si="192">BI41</f>
        <v>60700</v>
      </c>
      <c r="BB41" s="40">
        <f t="shared" ref="BB41" si="193">BJ41</f>
        <v>65600</v>
      </c>
      <c r="BC41" s="40">
        <f t="shared" ref="BC41" si="194">BK41</f>
        <v>70450</v>
      </c>
      <c r="BD41" s="40">
        <f t="shared" ref="BD41" si="195">BL41</f>
        <v>75300</v>
      </c>
      <c r="BE41" s="40">
        <f t="shared" ref="BE41" si="196">BM41</f>
        <v>80150</v>
      </c>
      <c r="BF41" s="40">
        <f t="shared" si="17"/>
        <v>42500</v>
      </c>
      <c r="BG41" s="40">
        <f t="shared" si="18"/>
        <v>48600</v>
      </c>
      <c r="BH41" s="40">
        <f t="shared" si="19"/>
        <v>54650</v>
      </c>
      <c r="BI41" s="40">
        <f t="shared" si="20"/>
        <v>60700</v>
      </c>
      <c r="BJ41" s="40">
        <f t="shared" si="21"/>
        <v>65600</v>
      </c>
      <c r="BK41" s="40">
        <f t="shared" si="22"/>
        <v>70450</v>
      </c>
      <c r="BL41" s="40">
        <f t="shared" si="23"/>
        <v>75300</v>
      </c>
      <c r="BM41" s="40">
        <f t="shared" si="24"/>
        <v>80150</v>
      </c>
    </row>
    <row r="42" spans="1:65" x14ac:dyDescent="0.25">
      <c r="A42" t="s">
        <v>59</v>
      </c>
      <c r="B42" s="41"/>
      <c r="C42" s="41">
        <v>0</v>
      </c>
      <c r="D42" s="41">
        <v>0</v>
      </c>
      <c r="E42" s="41">
        <v>0</v>
      </c>
      <c r="F42" s="41">
        <v>0</v>
      </c>
      <c r="G42" s="41">
        <v>0</v>
      </c>
      <c r="H42" s="41">
        <v>0</v>
      </c>
      <c r="I42" s="41">
        <v>0</v>
      </c>
      <c r="J42" s="41">
        <v>122280</v>
      </c>
      <c r="K42" s="41">
        <v>122280</v>
      </c>
      <c r="L42" s="41">
        <v>122280</v>
      </c>
      <c r="M42" s="41">
        <v>122280</v>
      </c>
      <c r="N42" s="41">
        <v>122280</v>
      </c>
      <c r="O42" s="41">
        <v>122280</v>
      </c>
      <c r="P42" s="41">
        <v>122280</v>
      </c>
      <c r="Q42" s="41">
        <v>122280</v>
      </c>
      <c r="R42" s="40">
        <v>0</v>
      </c>
      <c r="S42" s="40">
        <v>0</v>
      </c>
      <c r="T42" s="40">
        <v>0</v>
      </c>
      <c r="U42" s="40">
        <v>0</v>
      </c>
      <c r="V42" s="40">
        <v>0</v>
      </c>
      <c r="W42" s="40">
        <v>0</v>
      </c>
      <c r="X42" s="40">
        <v>0</v>
      </c>
      <c r="Y42" s="40">
        <v>0</v>
      </c>
      <c r="Z42" s="40">
        <v>42650</v>
      </c>
      <c r="AA42" s="40">
        <v>48750</v>
      </c>
      <c r="AB42" s="40">
        <v>54850</v>
      </c>
      <c r="AC42" s="40">
        <v>60900</v>
      </c>
      <c r="AD42" s="40">
        <v>65800</v>
      </c>
      <c r="AE42" s="40">
        <v>70650</v>
      </c>
      <c r="AF42" s="40">
        <v>75550</v>
      </c>
      <c r="AG42" s="40">
        <v>80400</v>
      </c>
      <c r="AH42" s="41">
        <v>0</v>
      </c>
      <c r="AI42" s="41">
        <v>0</v>
      </c>
      <c r="AJ42" s="41">
        <v>0</v>
      </c>
      <c r="AK42" s="41">
        <v>0</v>
      </c>
      <c r="AL42" s="41">
        <v>0</v>
      </c>
      <c r="AM42" s="41">
        <v>0</v>
      </c>
      <c r="AN42" s="41">
        <v>0</v>
      </c>
      <c r="AO42" s="41">
        <v>0</v>
      </c>
      <c r="AP42" s="41">
        <v>101900</v>
      </c>
      <c r="AQ42" s="41">
        <v>101900</v>
      </c>
      <c r="AR42" s="41">
        <v>117184.99999999999</v>
      </c>
      <c r="AS42" s="41">
        <v>117184.99999999999</v>
      </c>
      <c r="AT42" s="41">
        <v>117184.99999999999</v>
      </c>
      <c r="AU42" s="41">
        <v>117184.99999999999</v>
      </c>
      <c r="AV42" s="41">
        <v>117184.99999999999</v>
      </c>
      <c r="AW42" s="41">
        <v>117184.99999999999</v>
      </c>
      <c r="AX42" s="40">
        <v>0</v>
      </c>
      <c r="AY42" s="40">
        <v>0</v>
      </c>
      <c r="AZ42" s="40">
        <v>0</v>
      </c>
      <c r="BA42" s="40">
        <v>0</v>
      </c>
      <c r="BB42" s="40">
        <v>0</v>
      </c>
      <c r="BC42" s="40">
        <v>0</v>
      </c>
      <c r="BD42" s="40">
        <v>0</v>
      </c>
      <c r="BE42" s="40">
        <v>0</v>
      </c>
      <c r="BF42" s="40">
        <f t="shared" si="17"/>
        <v>42650</v>
      </c>
      <c r="BG42" s="40">
        <f t="shared" si="18"/>
        <v>48750</v>
      </c>
      <c r="BH42" s="40">
        <f t="shared" si="19"/>
        <v>54850</v>
      </c>
      <c r="BI42" s="40">
        <f t="shared" si="20"/>
        <v>60900</v>
      </c>
      <c r="BJ42" s="40">
        <f t="shared" si="21"/>
        <v>65800</v>
      </c>
      <c r="BK42" s="40">
        <f t="shared" si="22"/>
        <v>70650</v>
      </c>
      <c r="BL42" s="40">
        <f t="shared" si="23"/>
        <v>75550</v>
      </c>
      <c r="BM42" s="40">
        <f t="shared" si="24"/>
        <v>80400</v>
      </c>
    </row>
    <row r="43" spans="1:65" x14ac:dyDescent="0.25">
      <c r="A43" s="37" t="s">
        <v>98</v>
      </c>
      <c r="B43" s="41">
        <f t="shared" si="10"/>
        <v>122280</v>
      </c>
      <c r="C43" s="41">
        <f t="shared" ref="C43" si="197">K43</f>
        <v>122280</v>
      </c>
      <c r="D43" s="41">
        <f t="shared" ref="D43" si="198">L43</f>
        <v>122280</v>
      </c>
      <c r="E43" s="41">
        <f t="shared" ref="E43" si="199">M43</f>
        <v>122280</v>
      </c>
      <c r="F43" s="41">
        <f t="shared" ref="F43" si="200">N43</f>
        <v>122280</v>
      </c>
      <c r="G43" s="41">
        <f t="shared" ref="G43" si="201">O43</f>
        <v>122280</v>
      </c>
      <c r="H43" s="41">
        <f t="shared" ref="H43" si="202">P43</f>
        <v>122280</v>
      </c>
      <c r="I43" s="41">
        <f t="shared" ref="I43" si="203">Q43</f>
        <v>122280</v>
      </c>
      <c r="J43" s="41">
        <v>122280</v>
      </c>
      <c r="K43" s="41">
        <v>122280</v>
      </c>
      <c r="L43" s="41">
        <v>122280</v>
      </c>
      <c r="M43" s="41">
        <v>122280</v>
      </c>
      <c r="N43" s="41">
        <v>122280</v>
      </c>
      <c r="O43" s="41">
        <v>122280</v>
      </c>
      <c r="P43" s="41">
        <v>122280</v>
      </c>
      <c r="Q43" s="41">
        <v>122280</v>
      </c>
      <c r="R43" s="40">
        <f t="shared" si="25"/>
        <v>42500</v>
      </c>
      <c r="S43" s="40">
        <f t="shared" ref="S43" si="204">AA43</f>
        <v>48600</v>
      </c>
      <c r="T43" s="40">
        <f t="shared" ref="T43" si="205">AB43</f>
        <v>54650</v>
      </c>
      <c r="U43" s="40">
        <f t="shared" ref="U43" si="206">AC43</f>
        <v>60700</v>
      </c>
      <c r="V43" s="40">
        <f t="shared" ref="V43" si="207">AD43</f>
        <v>65600</v>
      </c>
      <c r="W43" s="40">
        <f t="shared" ref="W43" si="208">AE43</f>
        <v>70450</v>
      </c>
      <c r="X43" s="40">
        <f t="shared" ref="X43" si="209">AF43</f>
        <v>75300</v>
      </c>
      <c r="Y43" s="40">
        <f t="shared" ref="Y43" si="210">AG43</f>
        <v>80150</v>
      </c>
      <c r="Z43" s="40">
        <v>42500</v>
      </c>
      <c r="AA43" s="40">
        <v>48600</v>
      </c>
      <c r="AB43" s="40">
        <v>54650</v>
      </c>
      <c r="AC43" s="40">
        <v>60700</v>
      </c>
      <c r="AD43" s="40">
        <v>65600</v>
      </c>
      <c r="AE43" s="40">
        <v>70450</v>
      </c>
      <c r="AF43" s="40">
        <v>75300</v>
      </c>
      <c r="AG43" s="40">
        <v>80150</v>
      </c>
      <c r="AH43" s="41">
        <v>122280</v>
      </c>
      <c r="AI43" s="41">
        <v>122280</v>
      </c>
      <c r="AJ43" s="41">
        <v>142660</v>
      </c>
      <c r="AK43" s="41">
        <v>142660</v>
      </c>
      <c r="AL43" s="41">
        <v>142660</v>
      </c>
      <c r="AM43" s="41">
        <v>142660</v>
      </c>
      <c r="AN43" s="41">
        <v>142660</v>
      </c>
      <c r="AO43" s="41">
        <v>142660</v>
      </c>
      <c r="AP43" s="41">
        <v>101900</v>
      </c>
      <c r="AQ43" s="41">
        <v>101900</v>
      </c>
      <c r="AR43" s="41">
        <v>117184.99999999999</v>
      </c>
      <c r="AS43" s="41">
        <v>117184.99999999999</v>
      </c>
      <c r="AT43" s="41">
        <v>117184.99999999999</v>
      </c>
      <c r="AU43" s="41">
        <v>117184.99999999999</v>
      </c>
      <c r="AV43" s="41">
        <v>117184.99999999999</v>
      </c>
      <c r="AW43" s="41">
        <v>117184.99999999999</v>
      </c>
      <c r="AX43" s="40">
        <f t="shared" ref="AX43" si="211">BF43</f>
        <v>42500</v>
      </c>
      <c r="AY43" s="40">
        <f t="shared" ref="AY43" si="212">BG43</f>
        <v>48600</v>
      </c>
      <c r="AZ43" s="40">
        <f t="shared" ref="AZ43" si="213">BH43</f>
        <v>54650</v>
      </c>
      <c r="BA43" s="40">
        <f t="shared" ref="BA43" si="214">BI43</f>
        <v>60700</v>
      </c>
      <c r="BB43" s="40">
        <f t="shared" ref="BB43" si="215">BJ43</f>
        <v>65600</v>
      </c>
      <c r="BC43" s="40">
        <f t="shared" ref="BC43" si="216">BK43</f>
        <v>70450</v>
      </c>
      <c r="BD43" s="40">
        <f t="shared" ref="BD43" si="217">BL43</f>
        <v>75300</v>
      </c>
      <c r="BE43" s="40">
        <f t="shared" ref="BE43" si="218">BM43</f>
        <v>80150</v>
      </c>
      <c r="BF43" s="40">
        <f t="shared" si="17"/>
        <v>42500</v>
      </c>
      <c r="BG43" s="40">
        <f t="shared" si="18"/>
        <v>48600</v>
      </c>
      <c r="BH43" s="40">
        <f t="shared" si="19"/>
        <v>54650</v>
      </c>
      <c r="BI43" s="40">
        <f t="shared" si="20"/>
        <v>60700</v>
      </c>
      <c r="BJ43" s="40">
        <f t="shared" si="21"/>
        <v>65600</v>
      </c>
      <c r="BK43" s="40">
        <f t="shared" si="22"/>
        <v>70450</v>
      </c>
      <c r="BL43" s="40">
        <f t="shared" si="23"/>
        <v>75300</v>
      </c>
      <c r="BM43" s="40">
        <f t="shared" si="24"/>
        <v>80150</v>
      </c>
    </row>
    <row r="44" spans="1:65" x14ac:dyDescent="0.25">
      <c r="A44" t="s">
        <v>99</v>
      </c>
      <c r="B44" s="41">
        <v>0</v>
      </c>
      <c r="C44" s="41">
        <v>0</v>
      </c>
      <c r="D44" s="41">
        <v>0</v>
      </c>
      <c r="E44" s="41">
        <v>0</v>
      </c>
      <c r="F44" s="41">
        <v>0</v>
      </c>
      <c r="G44" s="41">
        <v>0</v>
      </c>
      <c r="H44" s="41">
        <v>0</v>
      </c>
      <c r="I44" s="41">
        <v>0</v>
      </c>
      <c r="J44" s="41">
        <v>122280</v>
      </c>
      <c r="K44" s="41">
        <v>122280</v>
      </c>
      <c r="L44" s="41">
        <v>122280</v>
      </c>
      <c r="M44" s="41">
        <v>122280</v>
      </c>
      <c r="N44" s="41">
        <v>122280</v>
      </c>
      <c r="O44" s="41">
        <v>122280</v>
      </c>
      <c r="P44" s="41">
        <v>122280</v>
      </c>
      <c r="Q44" s="41">
        <v>122280</v>
      </c>
      <c r="R44" s="40">
        <v>0</v>
      </c>
      <c r="S44" s="40">
        <v>0</v>
      </c>
      <c r="T44" s="40">
        <v>0</v>
      </c>
      <c r="U44" s="40">
        <v>0</v>
      </c>
      <c r="V44" s="40">
        <v>0</v>
      </c>
      <c r="W44" s="40">
        <v>0</v>
      </c>
      <c r="X44" s="40">
        <v>0</v>
      </c>
      <c r="Y44" s="40">
        <v>0</v>
      </c>
      <c r="Z44" s="40">
        <v>53150</v>
      </c>
      <c r="AA44" s="40">
        <v>60750</v>
      </c>
      <c r="AB44" s="40">
        <v>68350</v>
      </c>
      <c r="AC44" s="40">
        <v>75900</v>
      </c>
      <c r="AD44" s="40">
        <v>82000</v>
      </c>
      <c r="AE44" s="40">
        <v>88050</v>
      </c>
      <c r="AF44" s="40">
        <v>94150</v>
      </c>
      <c r="AG44" s="40">
        <v>100200</v>
      </c>
      <c r="AH44" s="41">
        <v>0</v>
      </c>
      <c r="AI44" s="41">
        <v>0</v>
      </c>
      <c r="AJ44" s="41">
        <v>0</v>
      </c>
      <c r="AK44" s="41">
        <v>0</v>
      </c>
      <c r="AL44" s="41">
        <v>0</v>
      </c>
      <c r="AM44" s="41">
        <v>0</v>
      </c>
      <c r="AN44" s="41">
        <v>0</v>
      </c>
      <c r="AO44" s="41">
        <v>0</v>
      </c>
      <c r="AP44" s="41">
        <v>101900</v>
      </c>
      <c r="AQ44" s="41">
        <v>101900</v>
      </c>
      <c r="AR44" s="41">
        <v>117184.99999999999</v>
      </c>
      <c r="AS44" s="41">
        <v>117184.99999999999</v>
      </c>
      <c r="AT44" s="41">
        <v>117184.99999999999</v>
      </c>
      <c r="AU44" s="41">
        <v>117184.99999999999</v>
      </c>
      <c r="AV44" s="41">
        <v>117184.99999999999</v>
      </c>
      <c r="AW44" s="41">
        <v>117184.99999999999</v>
      </c>
      <c r="AX44" s="40">
        <v>0</v>
      </c>
      <c r="AY44" s="40">
        <v>0</v>
      </c>
      <c r="AZ44" s="40">
        <v>0</v>
      </c>
      <c r="BA44" s="40">
        <v>0</v>
      </c>
      <c r="BB44" s="40">
        <v>0</v>
      </c>
      <c r="BC44" s="40">
        <v>0</v>
      </c>
      <c r="BD44" s="40">
        <v>0</v>
      </c>
      <c r="BE44" s="40">
        <v>0</v>
      </c>
      <c r="BF44" s="40">
        <f t="shared" si="17"/>
        <v>53150</v>
      </c>
      <c r="BG44" s="40">
        <f t="shared" si="18"/>
        <v>60750</v>
      </c>
      <c r="BH44" s="40">
        <f t="shared" si="19"/>
        <v>68350</v>
      </c>
      <c r="BI44" s="40">
        <f t="shared" si="20"/>
        <v>75900</v>
      </c>
      <c r="BJ44" s="40">
        <f t="shared" si="21"/>
        <v>82000</v>
      </c>
      <c r="BK44" s="40">
        <f t="shared" si="22"/>
        <v>88050</v>
      </c>
      <c r="BL44" s="40">
        <f t="shared" si="23"/>
        <v>94150</v>
      </c>
      <c r="BM44" s="40">
        <f t="shared" si="24"/>
        <v>100200</v>
      </c>
    </row>
    <row r="45" spans="1:65" x14ac:dyDescent="0.25">
      <c r="A45" t="s">
        <v>58</v>
      </c>
      <c r="B45" s="41">
        <v>0</v>
      </c>
      <c r="C45" s="41">
        <v>0</v>
      </c>
      <c r="D45" s="41">
        <v>0</v>
      </c>
      <c r="E45" s="41">
        <v>0</v>
      </c>
      <c r="F45" s="41">
        <v>0</v>
      </c>
      <c r="G45" s="41">
        <v>0</v>
      </c>
      <c r="H45" s="41">
        <v>0</v>
      </c>
      <c r="I45" s="41">
        <v>0</v>
      </c>
      <c r="J45" s="41">
        <v>122280</v>
      </c>
      <c r="K45" s="41">
        <v>122280</v>
      </c>
      <c r="L45" s="41">
        <v>122280</v>
      </c>
      <c r="M45" s="41">
        <v>122280</v>
      </c>
      <c r="N45" s="41">
        <v>122280</v>
      </c>
      <c r="O45" s="41">
        <v>122280</v>
      </c>
      <c r="P45" s="41">
        <v>122280</v>
      </c>
      <c r="Q45" s="41">
        <v>122280</v>
      </c>
      <c r="R45" s="40">
        <v>0</v>
      </c>
      <c r="S45" s="40">
        <v>0</v>
      </c>
      <c r="T45" s="40">
        <v>0</v>
      </c>
      <c r="U45" s="40">
        <v>0</v>
      </c>
      <c r="V45" s="40">
        <v>0</v>
      </c>
      <c r="W45" s="40">
        <v>0</v>
      </c>
      <c r="X45" s="40">
        <v>0</v>
      </c>
      <c r="Y45" s="40">
        <v>0</v>
      </c>
      <c r="Z45" s="40">
        <v>46700</v>
      </c>
      <c r="AA45" s="40">
        <v>53350</v>
      </c>
      <c r="AB45" s="40">
        <v>60000</v>
      </c>
      <c r="AC45" s="40">
        <v>66650</v>
      </c>
      <c r="AD45" s="40">
        <v>72000</v>
      </c>
      <c r="AE45" s="40">
        <v>77350</v>
      </c>
      <c r="AF45" s="40">
        <v>82650</v>
      </c>
      <c r="AG45" s="40">
        <v>88000</v>
      </c>
      <c r="AH45" s="41">
        <v>0</v>
      </c>
      <c r="AI45" s="41">
        <v>0</v>
      </c>
      <c r="AJ45" s="41">
        <v>0</v>
      </c>
      <c r="AK45" s="41">
        <v>0</v>
      </c>
      <c r="AL45" s="41">
        <v>0</v>
      </c>
      <c r="AM45" s="41">
        <v>0</v>
      </c>
      <c r="AN45" s="41">
        <v>0</v>
      </c>
      <c r="AO45" s="41">
        <v>0</v>
      </c>
      <c r="AP45" s="41">
        <v>101900</v>
      </c>
      <c r="AQ45" s="41">
        <v>101900</v>
      </c>
      <c r="AR45" s="41">
        <v>117184.99999999999</v>
      </c>
      <c r="AS45" s="41">
        <v>117184.99999999999</v>
      </c>
      <c r="AT45" s="41">
        <v>117184.99999999999</v>
      </c>
      <c r="AU45" s="41">
        <v>117184.99999999999</v>
      </c>
      <c r="AV45" s="41">
        <v>117184.99999999999</v>
      </c>
      <c r="AW45" s="41">
        <v>117184.99999999999</v>
      </c>
      <c r="AX45" s="40">
        <v>0</v>
      </c>
      <c r="AY45" s="40">
        <v>0</v>
      </c>
      <c r="AZ45" s="40">
        <v>0</v>
      </c>
      <c r="BA45" s="40">
        <v>0</v>
      </c>
      <c r="BB45" s="40">
        <v>0</v>
      </c>
      <c r="BC45" s="40">
        <v>0</v>
      </c>
      <c r="BD45" s="40">
        <v>0</v>
      </c>
      <c r="BE45" s="40">
        <v>0</v>
      </c>
      <c r="BF45" s="40">
        <f t="shared" si="17"/>
        <v>46700</v>
      </c>
      <c r="BG45" s="40">
        <f t="shared" si="18"/>
        <v>53350</v>
      </c>
      <c r="BH45" s="40">
        <f t="shared" si="19"/>
        <v>60000</v>
      </c>
      <c r="BI45" s="40">
        <f t="shared" si="20"/>
        <v>66650</v>
      </c>
      <c r="BJ45" s="40">
        <f t="shared" si="21"/>
        <v>72000</v>
      </c>
      <c r="BK45" s="40">
        <f t="shared" si="22"/>
        <v>77350</v>
      </c>
      <c r="BL45" s="40">
        <f t="shared" si="23"/>
        <v>82650</v>
      </c>
      <c r="BM45" s="40">
        <f t="shared" si="24"/>
        <v>88000</v>
      </c>
    </row>
    <row r="46" spans="1:65" x14ac:dyDescent="0.25">
      <c r="A46" t="s">
        <v>100</v>
      </c>
      <c r="B46" s="41">
        <v>0</v>
      </c>
      <c r="C46" s="41">
        <v>0</v>
      </c>
      <c r="D46" s="41">
        <v>0</v>
      </c>
      <c r="E46" s="41">
        <v>0</v>
      </c>
      <c r="F46" s="41">
        <v>0</v>
      </c>
      <c r="G46" s="41">
        <v>0</v>
      </c>
      <c r="H46" s="41">
        <v>0</v>
      </c>
      <c r="I46" s="41">
        <v>0</v>
      </c>
      <c r="J46" s="41">
        <v>122280</v>
      </c>
      <c r="K46" s="41">
        <v>122280</v>
      </c>
      <c r="L46" s="41">
        <v>122280</v>
      </c>
      <c r="M46" s="41">
        <v>122280</v>
      </c>
      <c r="N46" s="41">
        <v>122280</v>
      </c>
      <c r="O46" s="41">
        <v>122280</v>
      </c>
      <c r="P46" s="41">
        <v>122280</v>
      </c>
      <c r="Q46" s="41">
        <v>122280</v>
      </c>
      <c r="R46" s="40">
        <v>0</v>
      </c>
      <c r="S46" s="40">
        <v>0</v>
      </c>
      <c r="T46" s="40">
        <v>0</v>
      </c>
      <c r="U46" s="40">
        <v>0</v>
      </c>
      <c r="V46" s="40">
        <v>0</v>
      </c>
      <c r="W46" s="40">
        <v>0</v>
      </c>
      <c r="X46" s="40">
        <v>0</v>
      </c>
      <c r="Y46" s="40">
        <v>0</v>
      </c>
      <c r="Z46" s="40">
        <v>42500</v>
      </c>
      <c r="AA46" s="40">
        <v>48600</v>
      </c>
      <c r="AB46" s="40">
        <v>54650</v>
      </c>
      <c r="AC46" s="40">
        <v>60700</v>
      </c>
      <c r="AD46" s="40">
        <v>65600</v>
      </c>
      <c r="AE46" s="40">
        <v>70450</v>
      </c>
      <c r="AF46" s="40">
        <v>75300</v>
      </c>
      <c r="AG46" s="40">
        <v>80150</v>
      </c>
      <c r="AH46" s="41">
        <v>0</v>
      </c>
      <c r="AI46" s="41">
        <v>0</v>
      </c>
      <c r="AJ46" s="41">
        <v>0</v>
      </c>
      <c r="AK46" s="41">
        <v>0</v>
      </c>
      <c r="AL46" s="41">
        <v>0</v>
      </c>
      <c r="AM46" s="41">
        <v>0</v>
      </c>
      <c r="AN46" s="41">
        <v>0</v>
      </c>
      <c r="AO46" s="41">
        <v>0</v>
      </c>
      <c r="AP46" s="41">
        <v>101900</v>
      </c>
      <c r="AQ46" s="41">
        <v>101900</v>
      </c>
      <c r="AR46" s="41">
        <v>117184.99999999999</v>
      </c>
      <c r="AS46" s="41">
        <v>117184.99999999999</v>
      </c>
      <c r="AT46" s="41">
        <v>117184.99999999999</v>
      </c>
      <c r="AU46" s="41">
        <v>117184.99999999999</v>
      </c>
      <c r="AV46" s="41">
        <v>117184.99999999999</v>
      </c>
      <c r="AW46" s="41">
        <v>117184.99999999999</v>
      </c>
      <c r="AX46" s="40">
        <v>0</v>
      </c>
      <c r="AY46" s="40">
        <v>0</v>
      </c>
      <c r="AZ46" s="40">
        <v>0</v>
      </c>
      <c r="BA46" s="40">
        <v>0</v>
      </c>
      <c r="BB46" s="40">
        <v>0</v>
      </c>
      <c r="BC46" s="40">
        <v>0</v>
      </c>
      <c r="BD46" s="40">
        <v>0</v>
      </c>
      <c r="BE46" s="40">
        <v>0</v>
      </c>
      <c r="BF46" s="40">
        <f t="shared" si="17"/>
        <v>42500</v>
      </c>
      <c r="BG46" s="40">
        <f t="shared" si="18"/>
        <v>48600</v>
      </c>
      <c r="BH46" s="40">
        <f t="shared" si="19"/>
        <v>54650</v>
      </c>
      <c r="BI46" s="40">
        <f t="shared" si="20"/>
        <v>60700</v>
      </c>
      <c r="BJ46" s="40">
        <f t="shared" si="21"/>
        <v>65600</v>
      </c>
      <c r="BK46" s="40">
        <f t="shared" si="22"/>
        <v>70450</v>
      </c>
      <c r="BL46" s="40">
        <f t="shared" si="23"/>
        <v>75300</v>
      </c>
      <c r="BM46" s="40">
        <f t="shared" si="24"/>
        <v>80150</v>
      </c>
    </row>
    <row r="47" spans="1:65" x14ac:dyDescent="0.25">
      <c r="A47" s="37" t="s">
        <v>101</v>
      </c>
      <c r="B47" s="41">
        <f t="shared" si="10"/>
        <v>132360</v>
      </c>
      <c r="C47" s="41">
        <f t="shared" si="10"/>
        <v>132360</v>
      </c>
      <c r="D47" s="41">
        <f t="shared" ref="D47:D48" si="219">L47</f>
        <v>132360</v>
      </c>
      <c r="E47" s="41">
        <f t="shared" ref="E47:E48" si="220">M47</f>
        <v>132360</v>
      </c>
      <c r="F47" s="41">
        <f t="shared" ref="F47:F48" si="221">N47</f>
        <v>132360</v>
      </c>
      <c r="G47" s="41">
        <f t="shared" ref="G47:G48" si="222">O47</f>
        <v>132360</v>
      </c>
      <c r="H47" s="41">
        <f t="shared" ref="H47:H48" si="223">P47</f>
        <v>132360</v>
      </c>
      <c r="I47" s="41">
        <f t="shared" ref="I47:I48" si="224">Q47</f>
        <v>132360</v>
      </c>
      <c r="J47" s="41">
        <v>132360</v>
      </c>
      <c r="K47" s="41">
        <v>132360</v>
      </c>
      <c r="L47" s="41">
        <v>132360</v>
      </c>
      <c r="M47" s="41">
        <v>132360</v>
      </c>
      <c r="N47" s="41">
        <v>132360</v>
      </c>
      <c r="O47" s="41">
        <v>132360</v>
      </c>
      <c r="P47" s="41">
        <v>132360</v>
      </c>
      <c r="Q47" s="41">
        <v>132360</v>
      </c>
      <c r="R47" s="40">
        <f t="shared" si="25"/>
        <v>58350</v>
      </c>
      <c r="S47" s="40">
        <f t="shared" ref="S47:S48" si="225">AA47</f>
        <v>66700</v>
      </c>
      <c r="T47" s="40">
        <f t="shared" ref="T47:T48" si="226">AB47</f>
        <v>75050</v>
      </c>
      <c r="U47" s="40">
        <f t="shared" ref="U47:U48" si="227">AC47</f>
        <v>83350</v>
      </c>
      <c r="V47" s="40">
        <f t="shared" ref="V47:V48" si="228">AD47</f>
        <v>90050</v>
      </c>
      <c r="W47" s="40">
        <f t="shared" ref="W47:W48" si="229">AE47</f>
        <v>96700</v>
      </c>
      <c r="X47" s="40">
        <f t="shared" ref="X47:X48" si="230">AF47</f>
        <v>103400</v>
      </c>
      <c r="Y47" s="40">
        <f t="shared" ref="Y47:Y48" si="231">AG47</f>
        <v>110050</v>
      </c>
      <c r="Z47" s="40">
        <v>58350</v>
      </c>
      <c r="AA47" s="40">
        <v>66700</v>
      </c>
      <c r="AB47" s="40">
        <v>75050</v>
      </c>
      <c r="AC47" s="40">
        <v>83350</v>
      </c>
      <c r="AD47" s="40">
        <v>90050</v>
      </c>
      <c r="AE47" s="40">
        <v>96700</v>
      </c>
      <c r="AF47" s="40">
        <v>103400</v>
      </c>
      <c r="AG47" s="40">
        <v>110050</v>
      </c>
      <c r="AH47" s="41">
        <v>132360</v>
      </c>
      <c r="AI47" s="41">
        <v>132360</v>
      </c>
      <c r="AJ47" s="41">
        <v>154420</v>
      </c>
      <c r="AK47" s="41">
        <v>154420</v>
      </c>
      <c r="AL47" s="41">
        <v>154420</v>
      </c>
      <c r="AM47" s="41">
        <v>154420</v>
      </c>
      <c r="AN47" s="41">
        <v>154420</v>
      </c>
      <c r="AO47" s="41">
        <v>154420</v>
      </c>
      <c r="AP47" s="41">
        <v>110300</v>
      </c>
      <c r="AQ47" s="41">
        <v>110300</v>
      </c>
      <c r="AR47" s="41">
        <v>126844.99999999999</v>
      </c>
      <c r="AS47" s="41">
        <v>126844.99999999999</v>
      </c>
      <c r="AT47" s="41">
        <v>126844.99999999999</v>
      </c>
      <c r="AU47" s="41">
        <v>126844.99999999999</v>
      </c>
      <c r="AV47" s="41">
        <v>126844.99999999999</v>
      </c>
      <c r="AW47" s="41">
        <v>126844.99999999999</v>
      </c>
      <c r="AX47" s="40">
        <f t="shared" ref="AX47:AX48" si="232">BF47</f>
        <v>58350</v>
      </c>
      <c r="AY47" s="40">
        <f t="shared" ref="AY47:AY48" si="233">BG47</f>
        <v>66700</v>
      </c>
      <c r="AZ47" s="40">
        <f t="shared" ref="AZ47:AZ48" si="234">BH47</f>
        <v>75050</v>
      </c>
      <c r="BA47" s="40">
        <f t="shared" ref="BA47:BA48" si="235">BI47</f>
        <v>83350</v>
      </c>
      <c r="BB47" s="40">
        <f t="shared" ref="BB47:BB48" si="236">BJ47</f>
        <v>90050</v>
      </c>
      <c r="BC47" s="40">
        <f t="shared" ref="BC47:BC48" si="237">BK47</f>
        <v>96700</v>
      </c>
      <c r="BD47" s="40">
        <f t="shared" ref="BD47:BD48" si="238">BL47</f>
        <v>103400</v>
      </c>
      <c r="BE47" s="40">
        <f t="shared" ref="BE47:BE48" si="239">BM47</f>
        <v>110050</v>
      </c>
      <c r="BF47" s="40">
        <f t="shared" si="17"/>
        <v>58350</v>
      </c>
      <c r="BG47" s="40">
        <f t="shared" si="18"/>
        <v>66700</v>
      </c>
      <c r="BH47" s="40">
        <f t="shared" si="19"/>
        <v>75050</v>
      </c>
      <c r="BI47" s="40">
        <f t="shared" si="20"/>
        <v>83350</v>
      </c>
      <c r="BJ47" s="40">
        <f t="shared" si="21"/>
        <v>90050</v>
      </c>
      <c r="BK47" s="40">
        <f t="shared" si="22"/>
        <v>96700</v>
      </c>
      <c r="BL47" s="40">
        <f t="shared" si="23"/>
        <v>103400</v>
      </c>
      <c r="BM47" s="40">
        <f t="shared" si="24"/>
        <v>110050</v>
      </c>
    </row>
    <row r="48" spans="1:65" x14ac:dyDescent="0.25">
      <c r="A48" s="37" t="s">
        <v>57</v>
      </c>
      <c r="B48" s="41">
        <f t="shared" si="10"/>
        <v>122280</v>
      </c>
      <c r="C48" s="41">
        <f t="shared" si="10"/>
        <v>122280</v>
      </c>
      <c r="D48" s="41">
        <f t="shared" si="219"/>
        <v>122280</v>
      </c>
      <c r="E48" s="41">
        <f t="shared" si="220"/>
        <v>122280</v>
      </c>
      <c r="F48" s="41">
        <f t="shared" si="221"/>
        <v>122280</v>
      </c>
      <c r="G48" s="41">
        <f t="shared" si="222"/>
        <v>122280</v>
      </c>
      <c r="H48" s="41">
        <f t="shared" si="223"/>
        <v>122280</v>
      </c>
      <c r="I48" s="41">
        <f t="shared" si="224"/>
        <v>122280</v>
      </c>
      <c r="J48" s="41">
        <v>122280</v>
      </c>
      <c r="K48" s="41">
        <v>122280</v>
      </c>
      <c r="L48" s="41">
        <v>122280</v>
      </c>
      <c r="M48" s="41">
        <v>122280</v>
      </c>
      <c r="N48" s="41">
        <v>122280</v>
      </c>
      <c r="O48" s="41">
        <v>122280</v>
      </c>
      <c r="P48" s="41">
        <v>122280</v>
      </c>
      <c r="Q48" s="41">
        <v>122280</v>
      </c>
      <c r="R48" s="40">
        <f t="shared" si="25"/>
        <v>46700</v>
      </c>
      <c r="S48" s="40">
        <f t="shared" si="225"/>
        <v>53350</v>
      </c>
      <c r="T48" s="40">
        <f t="shared" si="226"/>
        <v>60000</v>
      </c>
      <c r="U48" s="40">
        <f t="shared" si="227"/>
        <v>66650</v>
      </c>
      <c r="V48" s="40">
        <f t="shared" si="228"/>
        <v>72000</v>
      </c>
      <c r="W48" s="40">
        <f t="shared" si="229"/>
        <v>77350</v>
      </c>
      <c r="X48" s="40">
        <f t="shared" si="230"/>
        <v>82650</v>
      </c>
      <c r="Y48" s="40">
        <f t="shared" si="231"/>
        <v>88000</v>
      </c>
      <c r="Z48" s="40">
        <v>46700</v>
      </c>
      <c r="AA48" s="40">
        <v>53350</v>
      </c>
      <c r="AB48" s="40">
        <v>60000</v>
      </c>
      <c r="AC48" s="40">
        <v>66650</v>
      </c>
      <c r="AD48" s="40">
        <v>72000</v>
      </c>
      <c r="AE48" s="40">
        <v>77350</v>
      </c>
      <c r="AF48" s="40">
        <v>82650</v>
      </c>
      <c r="AG48" s="40">
        <v>88000</v>
      </c>
      <c r="AH48" s="41">
        <v>122280</v>
      </c>
      <c r="AI48" s="41">
        <v>122280</v>
      </c>
      <c r="AJ48" s="41">
        <v>142660</v>
      </c>
      <c r="AK48" s="41">
        <v>142660</v>
      </c>
      <c r="AL48" s="41">
        <v>142660</v>
      </c>
      <c r="AM48" s="41">
        <v>142660</v>
      </c>
      <c r="AN48" s="41">
        <v>142660</v>
      </c>
      <c r="AO48" s="41">
        <v>142660</v>
      </c>
      <c r="AP48" s="41">
        <v>101900</v>
      </c>
      <c r="AQ48" s="41">
        <v>101900</v>
      </c>
      <c r="AR48" s="41">
        <v>117184.99999999999</v>
      </c>
      <c r="AS48" s="41">
        <v>117184.99999999999</v>
      </c>
      <c r="AT48" s="41">
        <v>117184.99999999999</v>
      </c>
      <c r="AU48" s="41">
        <v>117184.99999999999</v>
      </c>
      <c r="AV48" s="41">
        <v>117184.99999999999</v>
      </c>
      <c r="AW48" s="41">
        <v>117184.99999999999</v>
      </c>
      <c r="AX48" s="40">
        <f t="shared" si="232"/>
        <v>46700</v>
      </c>
      <c r="AY48" s="40">
        <f t="shared" si="233"/>
        <v>53350</v>
      </c>
      <c r="AZ48" s="40">
        <f t="shared" si="234"/>
        <v>60000</v>
      </c>
      <c r="BA48" s="40">
        <f t="shared" si="235"/>
        <v>66650</v>
      </c>
      <c r="BB48" s="40">
        <f t="shared" si="236"/>
        <v>72000</v>
      </c>
      <c r="BC48" s="40">
        <f t="shared" si="237"/>
        <v>77350</v>
      </c>
      <c r="BD48" s="40">
        <f t="shared" si="238"/>
        <v>82650</v>
      </c>
      <c r="BE48" s="40">
        <f t="shared" si="239"/>
        <v>88000</v>
      </c>
      <c r="BF48" s="40">
        <f t="shared" si="17"/>
        <v>46700</v>
      </c>
      <c r="BG48" s="40">
        <f t="shared" si="18"/>
        <v>53350</v>
      </c>
      <c r="BH48" s="40">
        <f t="shared" si="19"/>
        <v>60000</v>
      </c>
      <c r="BI48" s="40">
        <f t="shared" si="20"/>
        <v>66650</v>
      </c>
      <c r="BJ48" s="40">
        <f t="shared" si="21"/>
        <v>72000</v>
      </c>
      <c r="BK48" s="40">
        <f t="shared" si="22"/>
        <v>77350</v>
      </c>
      <c r="BL48" s="40">
        <f t="shared" si="23"/>
        <v>82650</v>
      </c>
      <c r="BM48" s="40">
        <f t="shared" si="24"/>
        <v>88000</v>
      </c>
    </row>
    <row r="49" spans="1:65" x14ac:dyDescent="0.25">
      <c r="A49" t="s">
        <v>56</v>
      </c>
      <c r="B49" s="41">
        <v>0</v>
      </c>
      <c r="C49" s="41">
        <v>0</v>
      </c>
      <c r="D49" s="41">
        <v>0</v>
      </c>
      <c r="E49" s="41">
        <v>0</v>
      </c>
      <c r="F49" s="41">
        <v>0</v>
      </c>
      <c r="G49" s="41">
        <v>0</v>
      </c>
      <c r="H49" s="41">
        <v>0</v>
      </c>
      <c r="I49" s="41">
        <v>0</v>
      </c>
      <c r="J49" s="41">
        <v>136920</v>
      </c>
      <c r="K49" s="41">
        <v>136920</v>
      </c>
      <c r="L49" s="41">
        <v>136920</v>
      </c>
      <c r="M49" s="41">
        <v>136920</v>
      </c>
      <c r="N49" s="41">
        <v>136920</v>
      </c>
      <c r="O49" s="41">
        <v>136920</v>
      </c>
      <c r="P49" s="41">
        <v>136920</v>
      </c>
      <c r="Q49" s="41">
        <v>136920</v>
      </c>
      <c r="R49" s="40">
        <v>0</v>
      </c>
      <c r="S49" s="40">
        <v>0</v>
      </c>
      <c r="T49" s="40">
        <v>0</v>
      </c>
      <c r="U49" s="40">
        <v>0</v>
      </c>
      <c r="V49" s="40">
        <v>0</v>
      </c>
      <c r="W49" s="40">
        <v>0</v>
      </c>
      <c r="X49" s="40">
        <v>0</v>
      </c>
      <c r="Y49" s="40">
        <v>0</v>
      </c>
      <c r="Z49" s="40">
        <v>62600</v>
      </c>
      <c r="AA49" s="40">
        <v>71550</v>
      </c>
      <c r="AB49" s="40">
        <v>80500</v>
      </c>
      <c r="AC49" s="40">
        <v>89400</v>
      </c>
      <c r="AD49" s="40">
        <v>96600</v>
      </c>
      <c r="AE49" s="40">
        <v>103750</v>
      </c>
      <c r="AF49" s="40">
        <v>110900</v>
      </c>
      <c r="AG49" s="40">
        <v>118050</v>
      </c>
      <c r="AH49" s="41">
        <v>0</v>
      </c>
      <c r="AI49" s="41">
        <v>0</v>
      </c>
      <c r="AJ49" s="41">
        <v>0</v>
      </c>
      <c r="AK49" s="41">
        <v>0</v>
      </c>
      <c r="AL49" s="41">
        <v>0</v>
      </c>
      <c r="AM49" s="41">
        <v>0</v>
      </c>
      <c r="AN49" s="41">
        <v>0</v>
      </c>
      <c r="AO49" s="41">
        <v>0</v>
      </c>
      <c r="AP49" s="41">
        <v>114100</v>
      </c>
      <c r="AQ49" s="41">
        <v>114100</v>
      </c>
      <c r="AR49" s="41">
        <v>131215</v>
      </c>
      <c r="AS49" s="41">
        <v>131215</v>
      </c>
      <c r="AT49" s="41">
        <v>131215</v>
      </c>
      <c r="AU49" s="41">
        <v>131215</v>
      </c>
      <c r="AV49" s="41">
        <v>131215</v>
      </c>
      <c r="AW49" s="41">
        <v>131215</v>
      </c>
      <c r="AX49" s="40">
        <v>0</v>
      </c>
      <c r="AY49" s="40">
        <v>0</v>
      </c>
      <c r="AZ49" s="40">
        <v>0</v>
      </c>
      <c r="BA49" s="40">
        <v>0</v>
      </c>
      <c r="BB49" s="40">
        <v>0</v>
      </c>
      <c r="BC49" s="40">
        <v>0</v>
      </c>
      <c r="BD49" s="40">
        <v>0</v>
      </c>
      <c r="BE49" s="40">
        <v>0</v>
      </c>
      <c r="BF49" s="40">
        <f t="shared" si="17"/>
        <v>62600</v>
      </c>
      <c r="BG49" s="40">
        <f t="shared" si="18"/>
        <v>71550</v>
      </c>
      <c r="BH49" s="40">
        <f t="shared" si="19"/>
        <v>80500</v>
      </c>
      <c r="BI49" s="40">
        <f t="shared" si="20"/>
        <v>89400</v>
      </c>
      <c r="BJ49" s="40">
        <f t="shared" si="21"/>
        <v>96600</v>
      </c>
      <c r="BK49" s="40">
        <f t="shared" si="22"/>
        <v>103750</v>
      </c>
      <c r="BL49" s="40">
        <f t="shared" si="23"/>
        <v>110900</v>
      </c>
      <c r="BM49" s="40">
        <f t="shared" si="24"/>
        <v>118050</v>
      </c>
    </row>
    <row r="50" spans="1:65" x14ac:dyDescent="0.25">
      <c r="A50" s="37" t="s">
        <v>102</v>
      </c>
      <c r="B50" s="41">
        <f t="shared" si="10"/>
        <v>122280</v>
      </c>
      <c r="C50" s="41">
        <f t="shared" si="10"/>
        <v>122280</v>
      </c>
      <c r="D50" s="41">
        <f t="shared" ref="D50" si="240">L50</f>
        <v>122280</v>
      </c>
      <c r="E50" s="41">
        <f t="shared" ref="E50" si="241">M50</f>
        <v>122280</v>
      </c>
      <c r="F50" s="41">
        <f t="shared" ref="F50" si="242">N50</f>
        <v>122280</v>
      </c>
      <c r="G50" s="41">
        <f t="shared" ref="G50" si="243">O50</f>
        <v>122280</v>
      </c>
      <c r="H50" s="41">
        <f t="shared" ref="H50" si="244">P50</f>
        <v>122280</v>
      </c>
      <c r="I50" s="41">
        <f t="shared" ref="I50" si="245">Q50</f>
        <v>122280</v>
      </c>
      <c r="J50" s="41">
        <v>122280</v>
      </c>
      <c r="K50" s="41">
        <v>122280</v>
      </c>
      <c r="L50" s="41">
        <v>122280</v>
      </c>
      <c r="M50" s="41">
        <v>122280</v>
      </c>
      <c r="N50" s="41">
        <v>122280</v>
      </c>
      <c r="O50" s="41">
        <v>122280</v>
      </c>
      <c r="P50" s="41">
        <v>122280</v>
      </c>
      <c r="Q50" s="41">
        <v>122280</v>
      </c>
      <c r="R50" s="40">
        <f t="shared" si="25"/>
        <v>42500</v>
      </c>
      <c r="S50" s="40">
        <f t="shared" ref="S50:S51" si="246">AA50</f>
        <v>48600</v>
      </c>
      <c r="T50" s="40">
        <f t="shared" ref="T50:T51" si="247">AB50</f>
        <v>54650</v>
      </c>
      <c r="U50" s="40">
        <f t="shared" ref="U50:U51" si="248">AC50</f>
        <v>60700</v>
      </c>
      <c r="V50" s="40">
        <f t="shared" ref="V50:V51" si="249">AD50</f>
        <v>65600</v>
      </c>
      <c r="W50" s="40">
        <f t="shared" ref="W50:W51" si="250">AE50</f>
        <v>70450</v>
      </c>
      <c r="X50" s="40">
        <f t="shared" ref="X50:X51" si="251">AF50</f>
        <v>75300</v>
      </c>
      <c r="Y50" s="40">
        <f t="shared" ref="Y50:Y51" si="252">AG50</f>
        <v>80150</v>
      </c>
      <c r="Z50" s="40">
        <v>42500</v>
      </c>
      <c r="AA50" s="40">
        <v>48600</v>
      </c>
      <c r="AB50" s="40">
        <v>54650</v>
      </c>
      <c r="AC50" s="40">
        <v>60700</v>
      </c>
      <c r="AD50" s="40">
        <v>65600</v>
      </c>
      <c r="AE50" s="40">
        <v>70450</v>
      </c>
      <c r="AF50" s="40">
        <v>75300</v>
      </c>
      <c r="AG50" s="40">
        <v>80150</v>
      </c>
      <c r="AH50" s="41">
        <v>122280</v>
      </c>
      <c r="AI50" s="41">
        <v>122280</v>
      </c>
      <c r="AJ50" s="41">
        <v>142660</v>
      </c>
      <c r="AK50" s="41">
        <v>142660</v>
      </c>
      <c r="AL50" s="41">
        <v>142660</v>
      </c>
      <c r="AM50" s="41">
        <v>142660</v>
      </c>
      <c r="AN50" s="41">
        <v>142660</v>
      </c>
      <c r="AO50" s="41">
        <v>142660</v>
      </c>
      <c r="AP50" s="41">
        <v>101900</v>
      </c>
      <c r="AQ50" s="41">
        <v>101900</v>
      </c>
      <c r="AR50" s="41">
        <v>117184.99999999999</v>
      </c>
      <c r="AS50" s="41">
        <v>117184.99999999999</v>
      </c>
      <c r="AT50" s="41">
        <v>117184.99999999999</v>
      </c>
      <c r="AU50" s="41">
        <v>117184.99999999999</v>
      </c>
      <c r="AV50" s="41">
        <v>117184.99999999999</v>
      </c>
      <c r="AW50" s="41">
        <v>117184.99999999999</v>
      </c>
      <c r="AX50" s="40">
        <f t="shared" ref="AX50:AX51" si="253">BF50</f>
        <v>42500</v>
      </c>
      <c r="AY50" s="40">
        <f t="shared" ref="AY50:AY51" si="254">BG50</f>
        <v>48600</v>
      </c>
      <c r="AZ50" s="40">
        <f t="shared" ref="AZ50:AZ51" si="255">BH50</f>
        <v>54650</v>
      </c>
      <c r="BA50" s="40">
        <f t="shared" ref="BA50:BA51" si="256">BI50</f>
        <v>60700</v>
      </c>
      <c r="BB50" s="40">
        <f t="shared" ref="BB50:BB51" si="257">BJ50</f>
        <v>65600</v>
      </c>
      <c r="BC50" s="40">
        <f t="shared" ref="BC50:BC51" si="258">BK50</f>
        <v>70450</v>
      </c>
      <c r="BD50" s="40">
        <f t="shared" ref="BD50:BD51" si="259">BL50</f>
        <v>75300</v>
      </c>
      <c r="BE50" s="40">
        <f t="shared" ref="BE50:BE51" si="260">BM50</f>
        <v>80150</v>
      </c>
      <c r="BF50" s="40">
        <f t="shared" si="17"/>
        <v>42500</v>
      </c>
      <c r="BG50" s="40">
        <f t="shared" si="18"/>
        <v>48600</v>
      </c>
      <c r="BH50" s="40">
        <f t="shared" si="19"/>
        <v>54650</v>
      </c>
      <c r="BI50" s="40">
        <f t="shared" si="20"/>
        <v>60700</v>
      </c>
      <c r="BJ50" s="40">
        <f t="shared" si="21"/>
        <v>65600</v>
      </c>
      <c r="BK50" s="40">
        <f t="shared" si="22"/>
        <v>70450</v>
      </c>
      <c r="BL50" s="40">
        <f t="shared" si="23"/>
        <v>75300</v>
      </c>
      <c r="BM50" s="40">
        <f t="shared" si="24"/>
        <v>80150</v>
      </c>
    </row>
    <row r="51" spans="1:65" x14ac:dyDescent="0.25">
      <c r="A51" t="s">
        <v>104</v>
      </c>
      <c r="B51" s="41">
        <v>0</v>
      </c>
      <c r="C51" s="41">
        <v>0</v>
      </c>
      <c r="D51" s="41">
        <v>0</v>
      </c>
      <c r="E51" s="41">
        <v>0</v>
      </c>
      <c r="F51" s="41">
        <v>0</v>
      </c>
      <c r="G51" s="41">
        <v>0</v>
      </c>
      <c r="H51" s="41">
        <v>0</v>
      </c>
      <c r="I51" s="41">
        <v>0</v>
      </c>
      <c r="J51" s="41">
        <v>122280</v>
      </c>
      <c r="K51" s="41">
        <v>122280</v>
      </c>
      <c r="L51" s="41">
        <v>122280</v>
      </c>
      <c r="M51" s="41">
        <v>122280</v>
      </c>
      <c r="N51" s="41">
        <v>122280</v>
      </c>
      <c r="O51" s="41">
        <v>122280</v>
      </c>
      <c r="P51" s="41">
        <v>122280</v>
      </c>
      <c r="Q51" s="41">
        <v>122280</v>
      </c>
      <c r="R51" s="40">
        <v>0</v>
      </c>
      <c r="S51" s="40">
        <v>0</v>
      </c>
      <c r="T51" s="40">
        <v>0</v>
      </c>
      <c r="U51" s="40">
        <v>0</v>
      </c>
      <c r="V51" s="40">
        <v>0</v>
      </c>
      <c r="W51" s="40">
        <v>0</v>
      </c>
      <c r="X51" s="40">
        <v>0</v>
      </c>
      <c r="Y51" s="40">
        <v>0</v>
      </c>
      <c r="Z51" s="40">
        <v>43400</v>
      </c>
      <c r="AA51" s="40">
        <v>49600</v>
      </c>
      <c r="AB51" s="40">
        <v>55800</v>
      </c>
      <c r="AC51" s="40">
        <v>62000</v>
      </c>
      <c r="AD51" s="40">
        <v>67000</v>
      </c>
      <c r="AE51" s="40">
        <v>71950</v>
      </c>
      <c r="AF51" s="40">
        <v>76900</v>
      </c>
      <c r="AG51" s="40">
        <v>81850</v>
      </c>
      <c r="AH51" s="41">
        <v>0</v>
      </c>
      <c r="AI51" s="41">
        <v>0</v>
      </c>
      <c r="AJ51" s="41">
        <v>0</v>
      </c>
      <c r="AK51" s="41">
        <v>0</v>
      </c>
      <c r="AL51" s="41">
        <v>0</v>
      </c>
      <c r="AM51" s="41">
        <v>0</v>
      </c>
      <c r="AN51" s="41">
        <v>0</v>
      </c>
      <c r="AO51" s="41">
        <v>0</v>
      </c>
      <c r="AP51" s="41">
        <v>101900</v>
      </c>
      <c r="AQ51" s="41">
        <v>101900</v>
      </c>
      <c r="AR51" s="41">
        <v>117184.99999999999</v>
      </c>
      <c r="AS51" s="41">
        <v>117184.99999999999</v>
      </c>
      <c r="AT51" s="41">
        <v>117184.99999999999</v>
      </c>
      <c r="AU51" s="41">
        <v>117184.99999999999</v>
      </c>
      <c r="AV51" s="41">
        <v>117184.99999999999</v>
      </c>
      <c r="AW51" s="41">
        <v>117184.99999999999</v>
      </c>
      <c r="AX51" s="40">
        <v>0</v>
      </c>
      <c r="AY51" s="40">
        <v>0</v>
      </c>
      <c r="AZ51" s="40">
        <v>0</v>
      </c>
      <c r="BA51" s="40">
        <v>0</v>
      </c>
      <c r="BB51" s="40">
        <v>0</v>
      </c>
      <c r="BC51" s="40">
        <v>0</v>
      </c>
      <c r="BD51" s="40">
        <v>0</v>
      </c>
      <c r="BE51" s="40">
        <v>0</v>
      </c>
      <c r="BF51" s="40">
        <f t="shared" si="17"/>
        <v>43400</v>
      </c>
      <c r="BG51" s="40">
        <f t="shared" si="18"/>
        <v>49600</v>
      </c>
      <c r="BH51" s="40">
        <f t="shared" si="19"/>
        <v>55800</v>
      </c>
      <c r="BI51" s="40">
        <f t="shared" si="20"/>
        <v>62000</v>
      </c>
      <c r="BJ51" s="40">
        <f t="shared" si="21"/>
        <v>67000</v>
      </c>
      <c r="BK51" s="40">
        <f t="shared" si="22"/>
        <v>71950</v>
      </c>
      <c r="BL51" s="40">
        <f t="shared" si="23"/>
        <v>76900</v>
      </c>
      <c r="BM51" s="40">
        <f t="shared" si="24"/>
        <v>81850</v>
      </c>
    </row>
    <row r="52" spans="1:65" x14ac:dyDescent="0.25">
      <c r="A52" s="37" t="s">
        <v>103</v>
      </c>
      <c r="B52" s="41">
        <f t="shared" si="10"/>
        <v>132360</v>
      </c>
      <c r="C52" s="41">
        <f t="shared" si="10"/>
        <v>132360</v>
      </c>
      <c r="D52" s="41">
        <f t="shared" ref="D52" si="261">L52</f>
        <v>132360</v>
      </c>
      <c r="E52" s="41">
        <f t="shared" ref="E52" si="262">M52</f>
        <v>132360</v>
      </c>
      <c r="F52" s="41">
        <f t="shared" ref="F52" si="263">N52</f>
        <v>132360</v>
      </c>
      <c r="G52" s="41">
        <f t="shared" ref="G52" si="264">O52</f>
        <v>132360</v>
      </c>
      <c r="H52" s="41">
        <f t="shared" ref="H52" si="265">P52</f>
        <v>132360</v>
      </c>
      <c r="I52" s="41">
        <f t="shared" ref="I52" si="266">Q52</f>
        <v>132360</v>
      </c>
      <c r="J52" s="41">
        <v>132360</v>
      </c>
      <c r="K52" s="41">
        <v>132360</v>
      </c>
      <c r="L52" s="41">
        <v>132360</v>
      </c>
      <c r="M52" s="41">
        <v>132360</v>
      </c>
      <c r="N52" s="41">
        <v>132360</v>
      </c>
      <c r="O52" s="41">
        <v>132360</v>
      </c>
      <c r="P52" s="41">
        <v>132360</v>
      </c>
      <c r="Q52" s="41">
        <v>132360</v>
      </c>
      <c r="R52" s="40">
        <f t="shared" si="25"/>
        <v>58350</v>
      </c>
      <c r="S52" s="40">
        <f t="shared" ref="S52" si="267">AA52</f>
        <v>66700</v>
      </c>
      <c r="T52" s="40">
        <f t="shared" ref="T52" si="268">AB52</f>
        <v>75050</v>
      </c>
      <c r="U52" s="40">
        <f t="shared" ref="U52" si="269">AC52</f>
        <v>83350</v>
      </c>
      <c r="V52" s="40">
        <f t="shared" ref="V52" si="270">AD52</f>
        <v>90050</v>
      </c>
      <c r="W52" s="40">
        <f t="shared" ref="W52" si="271">AE52</f>
        <v>96700</v>
      </c>
      <c r="X52" s="40">
        <f t="shared" ref="X52" si="272">AF52</f>
        <v>103400</v>
      </c>
      <c r="Y52" s="40">
        <f t="shared" ref="Y52" si="273">AG52</f>
        <v>110050</v>
      </c>
      <c r="Z52" s="40">
        <v>58350</v>
      </c>
      <c r="AA52" s="40">
        <v>66700</v>
      </c>
      <c r="AB52" s="40">
        <v>75050</v>
      </c>
      <c r="AC52" s="40">
        <v>83350</v>
      </c>
      <c r="AD52" s="40">
        <v>90050</v>
      </c>
      <c r="AE52" s="40">
        <v>96700</v>
      </c>
      <c r="AF52" s="40">
        <v>103400</v>
      </c>
      <c r="AG52" s="40">
        <v>110050</v>
      </c>
      <c r="AH52" s="41">
        <v>132360</v>
      </c>
      <c r="AI52" s="41">
        <v>132360</v>
      </c>
      <c r="AJ52" s="41">
        <v>154420</v>
      </c>
      <c r="AK52" s="41">
        <v>154420</v>
      </c>
      <c r="AL52" s="41">
        <v>154420</v>
      </c>
      <c r="AM52" s="41">
        <v>154420</v>
      </c>
      <c r="AN52" s="41">
        <v>154420</v>
      </c>
      <c r="AO52" s="41">
        <v>154420</v>
      </c>
      <c r="AP52" s="41">
        <v>110300</v>
      </c>
      <c r="AQ52" s="41">
        <v>110300</v>
      </c>
      <c r="AR52" s="41">
        <v>126844.99999999999</v>
      </c>
      <c r="AS52" s="41">
        <v>126844.99999999999</v>
      </c>
      <c r="AT52" s="41">
        <v>126844.99999999999</v>
      </c>
      <c r="AU52" s="41">
        <v>126844.99999999999</v>
      </c>
      <c r="AV52" s="41">
        <v>126844.99999999999</v>
      </c>
      <c r="AW52" s="41">
        <v>126844.99999999999</v>
      </c>
      <c r="AX52" s="40">
        <f t="shared" ref="AX52" si="274">BF52</f>
        <v>58350</v>
      </c>
      <c r="AY52" s="40">
        <f t="shared" ref="AY52" si="275">BG52</f>
        <v>66700</v>
      </c>
      <c r="AZ52" s="40">
        <f t="shared" ref="AZ52" si="276">BH52</f>
        <v>75050</v>
      </c>
      <c r="BA52" s="40">
        <f t="shared" ref="BA52" si="277">BI52</f>
        <v>83350</v>
      </c>
      <c r="BB52" s="40">
        <f t="shared" ref="BB52" si="278">BJ52</f>
        <v>90050</v>
      </c>
      <c r="BC52" s="40">
        <f t="shared" ref="BC52" si="279">BK52</f>
        <v>96700</v>
      </c>
      <c r="BD52" s="40">
        <f t="shared" ref="BD52" si="280">BL52</f>
        <v>103400</v>
      </c>
      <c r="BE52" s="40">
        <f t="shared" ref="BE52" si="281">BM52</f>
        <v>110050</v>
      </c>
      <c r="BF52" s="40">
        <f t="shared" si="17"/>
        <v>58350</v>
      </c>
      <c r="BG52" s="40">
        <f t="shared" si="18"/>
        <v>66700</v>
      </c>
      <c r="BH52" s="40">
        <f t="shared" si="19"/>
        <v>75050</v>
      </c>
      <c r="BI52" s="40">
        <f t="shared" si="20"/>
        <v>83350</v>
      </c>
      <c r="BJ52" s="40">
        <f t="shared" si="21"/>
        <v>90050</v>
      </c>
      <c r="BK52" s="40">
        <f t="shared" si="22"/>
        <v>96700</v>
      </c>
      <c r="BL52" s="40">
        <f t="shared" si="23"/>
        <v>103400</v>
      </c>
      <c r="BM52" s="40">
        <f t="shared" si="24"/>
        <v>110050</v>
      </c>
    </row>
    <row r="53" spans="1:65" x14ac:dyDescent="0.25">
      <c r="A53" t="s">
        <v>105</v>
      </c>
      <c r="B53" s="41">
        <v>0</v>
      </c>
      <c r="C53" s="41">
        <v>0</v>
      </c>
      <c r="D53" s="41">
        <v>0</v>
      </c>
      <c r="E53" s="41">
        <v>0</v>
      </c>
      <c r="F53" s="41">
        <v>0</v>
      </c>
      <c r="G53" s="41">
        <v>0</v>
      </c>
      <c r="H53" s="41">
        <v>0</v>
      </c>
      <c r="I53" s="41">
        <v>0</v>
      </c>
      <c r="J53" s="41">
        <v>122280</v>
      </c>
      <c r="K53" s="41">
        <v>122280</v>
      </c>
      <c r="L53" s="41">
        <v>122280</v>
      </c>
      <c r="M53" s="41">
        <v>122280</v>
      </c>
      <c r="N53" s="41">
        <v>122280</v>
      </c>
      <c r="O53" s="41">
        <v>122280</v>
      </c>
      <c r="P53" s="41">
        <v>122280</v>
      </c>
      <c r="Q53" s="41">
        <v>122280</v>
      </c>
      <c r="R53" s="40">
        <v>0</v>
      </c>
      <c r="S53" s="40">
        <v>0</v>
      </c>
      <c r="T53" s="40">
        <v>0</v>
      </c>
      <c r="U53" s="40">
        <v>0</v>
      </c>
      <c r="V53" s="40">
        <v>0</v>
      </c>
      <c r="W53" s="40">
        <v>0</v>
      </c>
      <c r="X53" s="40">
        <v>0</v>
      </c>
      <c r="Y53" s="40">
        <v>0</v>
      </c>
      <c r="Z53" s="40">
        <v>42500</v>
      </c>
      <c r="AA53" s="40">
        <v>48600</v>
      </c>
      <c r="AB53" s="40">
        <v>54650</v>
      </c>
      <c r="AC53" s="40">
        <v>60700</v>
      </c>
      <c r="AD53" s="40">
        <v>65600</v>
      </c>
      <c r="AE53" s="40">
        <v>70450</v>
      </c>
      <c r="AF53" s="40">
        <v>75300</v>
      </c>
      <c r="AG53" s="40">
        <v>80150</v>
      </c>
      <c r="AH53" s="41">
        <v>0</v>
      </c>
      <c r="AI53" s="41">
        <v>0</v>
      </c>
      <c r="AJ53" s="41">
        <v>0</v>
      </c>
      <c r="AK53" s="41">
        <v>0</v>
      </c>
      <c r="AL53" s="41">
        <v>0</v>
      </c>
      <c r="AM53" s="41">
        <v>0</v>
      </c>
      <c r="AN53" s="41">
        <v>0</v>
      </c>
      <c r="AO53" s="41">
        <v>0</v>
      </c>
      <c r="AP53" s="41">
        <v>101900</v>
      </c>
      <c r="AQ53" s="41">
        <v>101900</v>
      </c>
      <c r="AR53" s="41">
        <v>117184.99999999999</v>
      </c>
      <c r="AS53" s="41">
        <v>117184.99999999999</v>
      </c>
      <c r="AT53" s="41">
        <v>117184.99999999999</v>
      </c>
      <c r="AU53" s="41">
        <v>117184.99999999999</v>
      </c>
      <c r="AV53" s="41">
        <v>117184.99999999999</v>
      </c>
      <c r="AW53" s="41">
        <v>117184.99999999999</v>
      </c>
      <c r="AX53" s="40">
        <v>0</v>
      </c>
      <c r="AY53" s="40">
        <v>0</v>
      </c>
      <c r="AZ53" s="40">
        <v>0</v>
      </c>
      <c r="BA53" s="40">
        <v>0</v>
      </c>
      <c r="BB53" s="40">
        <v>0</v>
      </c>
      <c r="BC53" s="40">
        <v>0</v>
      </c>
      <c r="BD53" s="40">
        <v>0</v>
      </c>
      <c r="BE53" s="40">
        <v>0</v>
      </c>
      <c r="BF53" s="40">
        <f t="shared" si="17"/>
        <v>42500</v>
      </c>
      <c r="BG53" s="40">
        <f t="shared" si="18"/>
        <v>48600</v>
      </c>
      <c r="BH53" s="40">
        <f t="shared" si="19"/>
        <v>54650</v>
      </c>
      <c r="BI53" s="40">
        <f t="shared" si="20"/>
        <v>60700</v>
      </c>
      <c r="BJ53" s="40">
        <f t="shared" si="21"/>
        <v>65600</v>
      </c>
      <c r="BK53" s="40">
        <f t="shared" si="22"/>
        <v>70450</v>
      </c>
      <c r="BL53" s="40">
        <f t="shared" si="23"/>
        <v>75300</v>
      </c>
      <c r="BM53" s="40">
        <f t="shared" si="24"/>
        <v>80150</v>
      </c>
    </row>
    <row r="54" spans="1:65" x14ac:dyDescent="0.25">
      <c r="A54" t="s">
        <v>55</v>
      </c>
      <c r="B54" s="41">
        <v>0</v>
      </c>
      <c r="C54" s="41">
        <v>0</v>
      </c>
      <c r="D54" s="41">
        <v>0</v>
      </c>
      <c r="E54" s="41">
        <v>0</v>
      </c>
      <c r="F54" s="41">
        <v>0</v>
      </c>
      <c r="G54" s="41">
        <v>0</v>
      </c>
      <c r="H54" s="41">
        <v>0</v>
      </c>
      <c r="I54" s="41">
        <v>0</v>
      </c>
      <c r="J54" s="41">
        <v>122280</v>
      </c>
      <c r="K54" s="41">
        <v>122280</v>
      </c>
      <c r="L54" s="41">
        <v>122280</v>
      </c>
      <c r="M54" s="41">
        <v>122280</v>
      </c>
      <c r="N54" s="41">
        <v>122280</v>
      </c>
      <c r="O54" s="41">
        <v>122280</v>
      </c>
      <c r="P54" s="41">
        <v>122280</v>
      </c>
      <c r="Q54" s="41">
        <v>122280</v>
      </c>
      <c r="R54" s="40">
        <v>0</v>
      </c>
      <c r="S54" s="40">
        <v>0</v>
      </c>
      <c r="T54" s="40">
        <v>0</v>
      </c>
      <c r="U54" s="40">
        <v>0</v>
      </c>
      <c r="V54" s="40">
        <v>0</v>
      </c>
      <c r="W54" s="40">
        <v>0</v>
      </c>
      <c r="X54" s="40">
        <v>0</v>
      </c>
      <c r="Y54" s="40">
        <v>0</v>
      </c>
      <c r="Z54" s="40">
        <v>47150</v>
      </c>
      <c r="AA54" s="40">
        <v>53850</v>
      </c>
      <c r="AB54" s="40">
        <v>60600</v>
      </c>
      <c r="AC54" s="40">
        <v>67300</v>
      </c>
      <c r="AD54" s="40">
        <v>72700</v>
      </c>
      <c r="AE54" s="40">
        <v>78100</v>
      </c>
      <c r="AF54" s="40">
        <v>83500</v>
      </c>
      <c r="AG54" s="40">
        <v>88850</v>
      </c>
      <c r="AH54" s="41">
        <v>0</v>
      </c>
      <c r="AI54" s="41">
        <v>0</v>
      </c>
      <c r="AJ54" s="41">
        <v>0</v>
      </c>
      <c r="AK54" s="41">
        <v>0</v>
      </c>
      <c r="AL54" s="41">
        <v>0</v>
      </c>
      <c r="AM54" s="41">
        <v>0</v>
      </c>
      <c r="AN54" s="41">
        <v>0</v>
      </c>
      <c r="AO54" s="41">
        <v>0</v>
      </c>
      <c r="AP54" s="41">
        <v>101900</v>
      </c>
      <c r="AQ54" s="41">
        <v>101900</v>
      </c>
      <c r="AR54" s="41">
        <v>117184.99999999999</v>
      </c>
      <c r="AS54" s="41">
        <v>117184.99999999999</v>
      </c>
      <c r="AT54" s="41">
        <v>117184.99999999999</v>
      </c>
      <c r="AU54" s="41">
        <v>117184.99999999999</v>
      </c>
      <c r="AV54" s="41">
        <v>117184.99999999999</v>
      </c>
      <c r="AW54" s="41">
        <v>117184.99999999999</v>
      </c>
      <c r="AX54" s="40">
        <v>0</v>
      </c>
      <c r="AY54" s="40">
        <v>0</v>
      </c>
      <c r="AZ54" s="40">
        <v>0</v>
      </c>
      <c r="BA54" s="40">
        <v>0</v>
      </c>
      <c r="BB54" s="40">
        <v>0</v>
      </c>
      <c r="BC54" s="40">
        <v>0</v>
      </c>
      <c r="BD54" s="40">
        <v>0</v>
      </c>
      <c r="BE54" s="40">
        <v>0</v>
      </c>
      <c r="BF54" s="40">
        <f t="shared" si="17"/>
        <v>47150</v>
      </c>
      <c r="BG54" s="40">
        <f t="shared" si="18"/>
        <v>53850</v>
      </c>
      <c r="BH54" s="40">
        <f t="shared" si="19"/>
        <v>60600</v>
      </c>
      <c r="BI54" s="40">
        <f t="shared" si="20"/>
        <v>67300</v>
      </c>
      <c r="BJ54" s="40">
        <f t="shared" si="21"/>
        <v>72700</v>
      </c>
      <c r="BK54" s="40">
        <f t="shared" si="22"/>
        <v>78100</v>
      </c>
      <c r="BL54" s="40">
        <f t="shared" si="23"/>
        <v>83500</v>
      </c>
      <c r="BM54" s="40">
        <f t="shared" si="24"/>
        <v>88850</v>
      </c>
    </row>
    <row r="55" spans="1:65" x14ac:dyDescent="0.25">
      <c r="A55" s="37" t="s">
        <v>54</v>
      </c>
      <c r="B55" s="41">
        <f t="shared" si="10"/>
        <v>122280</v>
      </c>
      <c r="C55" s="41">
        <f t="shared" si="10"/>
        <v>122280</v>
      </c>
      <c r="D55" s="41">
        <f t="shared" ref="D55" si="282">L55</f>
        <v>122280</v>
      </c>
      <c r="E55" s="41">
        <f t="shared" ref="E55" si="283">M55</f>
        <v>122280</v>
      </c>
      <c r="F55" s="41">
        <f t="shared" ref="F55" si="284">N55</f>
        <v>122280</v>
      </c>
      <c r="G55" s="41">
        <f t="shared" ref="G55" si="285">O55</f>
        <v>122280</v>
      </c>
      <c r="H55" s="41">
        <f t="shared" ref="H55" si="286">P55</f>
        <v>122280</v>
      </c>
      <c r="I55" s="41">
        <f t="shared" ref="I55" si="287">Q55</f>
        <v>122280</v>
      </c>
      <c r="J55" s="41">
        <v>122280</v>
      </c>
      <c r="K55" s="41">
        <v>122280</v>
      </c>
      <c r="L55" s="41">
        <v>122280</v>
      </c>
      <c r="M55" s="41">
        <v>122280</v>
      </c>
      <c r="N55" s="41">
        <v>122280</v>
      </c>
      <c r="O55" s="41">
        <v>122280</v>
      </c>
      <c r="P55" s="41">
        <v>122280</v>
      </c>
      <c r="Q55" s="41">
        <v>122280</v>
      </c>
      <c r="R55" s="40">
        <f t="shared" ref="R55:R56" si="288">Z55</f>
        <v>44250</v>
      </c>
      <c r="S55" s="40">
        <f t="shared" ref="S55:S56" si="289">AA55</f>
        <v>50600</v>
      </c>
      <c r="T55" s="40">
        <f t="shared" ref="T55:T56" si="290">AB55</f>
        <v>56900</v>
      </c>
      <c r="U55" s="40">
        <f t="shared" ref="U55:U56" si="291">AC55</f>
        <v>63200</v>
      </c>
      <c r="V55" s="40">
        <f t="shared" ref="V55:V56" si="292">AD55</f>
        <v>68300</v>
      </c>
      <c r="W55" s="40">
        <f t="shared" ref="W55:W56" si="293">AE55</f>
        <v>73350</v>
      </c>
      <c r="X55" s="40">
        <f t="shared" ref="X55:X56" si="294">AF55</f>
        <v>78400</v>
      </c>
      <c r="Y55" s="40">
        <f t="shared" ref="Y55:Y56" si="295">AG55</f>
        <v>83450</v>
      </c>
      <c r="Z55" s="40">
        <v>44250</v>
      </c>
      <c r="AA55" s="40">
        <v>50600</v>
      </c>
      <c r="AB55" s="40">
        <v>56900</v>
      </c>
      <c r="AC55" s="40">
        <v>63200</v>
      </c>
      <c r="AD55" s="40">
        <v>68300</v>
      </c>
      <c r="AE55" s="40">
        <v>73350</v>
      </c>
      <c r="AF55" s="40">
        <v>78400</v>
      </c>
      <c r="AG55" s="40">
        <v>83450</v>
      </c>
      <c r="AH55" s="41">
        <v>122280</v>
      </c>
      <c r="AI55" s="41">
        <v>122280</v>
      </c>
      <c r="AJ55" s="41">
        <v>142660</v>
      </c>
      <c r="AK55" s="41">
        <v>142660</v>
      </c>
      <c r="AL55" s="41">
        <v>142660</v>
      </c>
      <c r="AM55" s="41">
        <v>142660</v>
      </c>
      <c r="AN55" s="41">
        <v>142660</v>
      </c>
      <c r="AO55" s="41">
        <v>142660</v>
      </c>
      <c r="AP55" s="41">
        <v>101900</v>
      </c>
      <c r="AQ55" s="41">
        <v>101900</v>
      </c>
      <c r="AR55" s="41">
        <v>117184.99999999999</v>
      </c>
      <c r="AS55" s="41">
        <v>117184.99999999999</v>
      </c>
      <c r="AT55" s="41">
        <v>117184.99999999999</v>
      </c>
      <c r="AU55" s="41">
        <v>117184.99999999999</v>
      </c>
      <c r="AV55" s="41">
        <v>117184.99999999999</v>
      </c>
      <c r="AW55" s="41">
        <v>117184.99999999999</v>
      </c>
      <c r="AX55" s="40">
        <f t="shared" ref="AX55:AX56" si="296">BF55</f>
        <v>44250</v>
      </c>
      <c r="AY55" s="40">
        <f t="shared" ref="AY55:AY56" si="297">BG55</f>
        <v>50600</v>
      </c>
      <c r="AZ55" s="40">
        <f t="shared" ref="AZ55:AZ56" si="298">BH55</f>
        <v>56900</v>
      </c>
      <c r="BA55" s="40">
        <f t="shared" ref="BA55:BA56" si="299">BI55</f>
        <v>63200</v>
      </c>
      <c r="BB55" s="40">
        <f t="shared" ref="BB55:BB56" si="300">BJ55</f>
        <v>68300</v>
      </c>
      <c r="BC55" s="40">
        <f t="shared" ref="BC55:BC56" si="301">BK55</f>
        <v>73350</v>
      </c>
      <c r="BD55" s="40">
        <f t="shared" ref="BD55:BD56" si="302">BL55</f>
        <v>78400</v>
      </c>
      <c r="BE55" s="40">
        <f t="shared" ref="BE55:BE56" si="303">BM55</f>
        <v>83450</v>
      </c>
      <c r="BF55" s="40">
        <f t="shared" si="17"/>
        <v>44250</v>
      </c>
      <c r="BG55" s="40">
        <f t="shared" si="18"/>
        <v>50600</v>
      </c>
      <c r="BH55" s="40">
        <f t="shared" si="19"/>
        <v>56900</v>
      </c>
      <c r="BI55" s="40">
        <f t="shared" si="20"/>
        <v>63200</v>
      </c>
      <c r="BJ55" s="40">
        <f t="shared" si="21"/>
        <v>68300</v>
      </c>
      <c r="BK55" s="40">
        <f t="shared" si="22"/>
        <v>73350</v>
      </c>
      <c r="BL55" s="40">
        <f t="shared" si="23"/>
        <v>78400</v>
      </c>
      <c r="BM55" s="40">
        <f t="shared" si="24"/>
        <v>83450</v>
      </c>
    </row>
    <row r="56" spans="1:65" x14ac:dyDescent="0.25">
      <c r="A56" t="s">
        <v>53</v>
      </c>
      <c r="B56" s="41">
        <v>0</v>
      </c>
      <c r="C56" s="41">
        <v>0</v>
      </c>
      <c r="D56" s="41">
        <v>0</v>
      </c>
      <c r="E56" s="41">
        <v>0</v>
      </c>
      <c r="F56" s="41">
        <v>0</v>
      </c>
      <c r="G56" s="41">
        <v>0</v>
      </c>
      <c r="H56" s="41">
        <v>0</v>
      </c>
      <c r="I56" s="41">
        <v>0</v>
      </c>
      <c r="J56" s="41">
        <v>122280</v>
      </c>
      <c r="K56" s="41">
        <v>122280</v>
      </c>
      <c r="L56" s="41">
        <v>122280</v>
      </c>
      <c r="M56" s="41">
        <v>122280</v>
      </c>
      <c r="N56" s="41">
        <v>122280</v>
      </c>
      <c r="O56" s="41">
        <v>122280</v>
      </c>
      <c r="P56" s="41">
        <v>122280</v>
      </c>
      <c r="Q56" s="41">
        <v>122280</v>
      </c>
      <c r="R56" s="40">
        <v>0</v>
      </c>
      <c r="S56" s="40">
        <v>0</v>
      </c>
      <c r="T56" s="40">
        <v>0</v>
      </c>
      <c r="U56" s="40">
        <v>0</v>
      </c>
      <c r="V56" s="40">
        <v>0</v>
      </c>
      <c r="W56" s="40">
        <v>0</v>
      </c>
      <c r="X56" s="40">
        <v>0</v>
      </c>
      <c r="Y56" s="40">
        <v>0</v>
      </c>
      <c r="Z56" s="40">
        <v>46400</v>
      </c>
      <c r="AA56" s="40">
        <v>53000</v>
      </c>
      <c r="AB56" s="40">
        <v>59650</v>
      </c>
      <c r="AC56" s="40">
        <v>66250</v>
      </c>
      <c r="AD56" s="40">
        <v>71550</v>
      </c>
      <c r="AE56" s="40">
        <v>76850</v>
      </c>
      <c r="AF56" s="40">
        <v>82150</v>
      </c>
      <c r="AG56" s="40">
        <v>87450</v>
      </c>
      <c r="AH56" s="41">
        <v>0</v>
      </c>
      <c r="AI56" s="41">
        <v>0</v>
      </c>
      <c r="AJ56" s="41">
        <v>0</v>
      </c>
      <c r="AK56" s="41">
        <v>0</v>
      </c>
      <c r="AL56" s="41">
        <v>0</v>
      </c>
      <c r="AM56" s="41">
        <v>0</v>
      </c>
      <c r="AN56" s="41">
        <v>0</v>
      </c>
      <c r="AO56" s="41">
        <v>0</v>
      </c>
      <c r="AP56" s="41">
        <v>101900</v>
      </c>
      <c r="AQ56" s="41">
        <v>101900</v>
      </c>
      <c r="AR56" s="41">
        <v>117184.99999999999</v>
      </c>
      <c r="AS56" s="41">
        <v>117184.99999999999</v>
      </c>
      <c r="AT56" s="41">
        <v>117184.99999999999</v>
      </c>
      <c r="AU56" s="41">
        <v>117184.99999999999</v>
      </c>
      <c r="AV56" s="41">
        <v>117184.99999999999</v>
      </c>
      <c r="AW56" s="41">
        <v>117184.99999999999</v>
      </c>
      <c r="AX56" s="40">
        <v>0</v>
      </c>
      <c r="AY56" s="40">
        <v>0</v>
      </c>
      <c r="AZ56" s="40">
        <v>0</v>
      </c>
      <c r="BA56" s="40">
        <v>0</v>
      </c>
      <c r="BB56" s="40">
        <v>0</v>
      </c>
      <c r="BC56" s="40">
        <v>0</v>
      </c>
      <c r="BD56" s="40">
        <v>0</v>
      </c>
      <c r="BE56" s="40">
        <v>0</v>
      </c>
      <c r="BF56" s="40">
        <f t="shared" si="17"/>
        <v>46400</v>
      </c>
      <c r="BG56" s="40">
        <f t="shared" si="18"/>
        <v>53000</v>
      </c>
      <c r="BH56" s="40">
        <f t="shared" si="19"/>
        <v>59650</v>
      </c>
      <c r="BI56" s="40">
        <f t="shared" si="20"/>
        <v>66250</v>
      </c>
      <c r="BJ56" s="40">
        <f t="shared" si="21"/>
        <v>71550</v>
      </c>
      <c r="BK56" s="40">
        <f t="shared" si="22"/>
        <v>76850</v>
      </c>
      <c r="BL56" s="40">
        <f t="shared" si="23"/>
        <v>82150</v>
      </c>
      <c r="BM56" s="40">
        <f t="shared" si="24"/>
        <v>87450</v>
      </c>
    </row>
    <row r="57" spans="1:65" x14ac:dyDescent="0.25">
      <c r="A57" s="37" t="s">
        <v>52</v>
      </c>
      <c r="B57" s="41">
        <f t="shared" si="10"/>
        <v>122280</v>
      </c>
      <c r="C57" s="41">
        <f t="shared" si="10"/>
        <v>122280</v>
      </c>
      <c r="D57" s="41">
        <f t="shared" ref="D57" si="304">L57</f>
        <v>122280</v>
      </c>
      <c r="E57" s="41">
        <f t="shared" ref="E57" si="305">M57</f>
        <v>122280</v>
      </c>
      <c r="F57" s="41">
        <f t="shared" ref="F57" si="306">N57</f>
        <v>122280</v>
      </c>
      <c r="G57" s="41">
        <f t="shared" ref="G57" si="307">O57</f>
        <v>122280</v>
      </c>
      <c r="H57" s="41">
        <f t="shared" ref="H57" si="308">P57</f>
        <v>122280</v>
      </c>
      <c r="I57" s="41">
        <f t="shared" ref="I57" si="309">Q57</f>
        <v>122280</v>
      </c>
      <c r="J57" s="41">
        <v>122280</v>
      </c>
      <c r="K57" s="41">
        <v>122280</v>
      </c>
      <c r="L57" s="41">
        <v>122280</v>
      </c>
      <c r="M57" s="41">
        <v>122280</v>
      </c>
      <c r="N57" s="41">
        <v>122280</v>
      </c>
      <c r="O57" s="41">
        <v>122280</v>
      </c>
      <c r="P57" s="41">
        <v>122280</v>
      </c>
      <c r="Q57" s="41">
        <v>122280</v>
      </c>
      <c r="R57" s="40">
        <f t="shared" si="25"/>
        <v>43050</v>
      </c>
      <c r="S57" s="40">
        <f t="shared" ref="S57" si="310">AA57</f>
        <v>49200</v>
      </c>
      <c r="T57" s="40">
        <f t="shared" ref="T57" si="311">AB57</f>
        <v>55350</v>
      </c>
      <c r="U57" s="40">
        <f t="shared" ref="U57" si="312">AC57</f>
        <v>61450</v>
      </c>
      <c r="V57" s="40">
        <f t="shared" ref="V57" si="313">AD57</f>
        <v>66400</v>
      </c>
      <c r="W57" s="40">
        <f t="shared" ref="W57" si="314">AE57</f>
        <v>71300</v>
      </c>
      <c r="X57" s="40">
        <f t="shared" ref="X57" si="315">AF57</f>
        <v>76200</v>
      </c>
      <c r="Y57" s="40">
        <f t="shared" ref="Y57" si="316">AG57</f>
        <v>81150</v>
      </c>
      <c r="Z57" s="40">
        <v>43050</v>
      </c>
      <c r="AA57" s="40">
        <v>49200</v>
      </c>
      <c r="AB57" s="40">
        <v>55350</v>
      </c>
      <c r="AC57" s="40">
        <v>61450</v>
      </c>
      <c r="AD57" s="40">
        <v>66400</v>
      </c>
      <c r="AE57" s="40">
        <v>71300</v>
      </c>
      <c r="AF57" s="40">
        <v>76200</v>
      </c>
      <c r="AG57" s="40">
        <v>81150</v>
      </c>
      <c r="AH57" s="41">
        <v>122280</v>
      </c>
      <c r="AI57" s="41">
        <v>122280</v>
      </c>
      <c r="AJ57" s="41">
        <v>142660</v>
      </c>
      <c r="AK57" s="41">
        <v>142660</v>
      </c>
      <c r="AL57" s="41">
        <v>142660</v>
      </c>
      <c r="AM57" s="41">
        <v>142660</v>
      </c>
      <c r="AN57" s="41">
        <v>142660</v>
      </c>
      <c r="AO57" s="41">
        <v>142660</v>
      </c>
      <c r="AP57" s="41">
        <v>101900</v>
      </c>
      <c r="AQ57" s="41">
        <v>101900</v>
      </c>
      <c r="AR57" s="41">
        <v>117184.99999999999</v>
      </c>
      <c r="AS57" s="41">
        <v>117184.99999999999</v>
      </c>
      <c r="AT57" s="41">
        <v>117184.99999999999</v>
      </c>
      <c r="AU57" s="41">
        <v>117184.99999999999</v>
      </c>
      <c r="AV57" s="41">
        <v>117184.99999999999</v>
      </c>
      <c r="AW57" s="41">
        <v>117184.99999999999</v>
      </c>
      <c r="AX57" s="40">
        <f t="shared" ref="AX57" si="317">BF57</f>
        <v>43050</v>
      </c>
      <c r="AY57" s="40">
        <f t="shared" ref="AY57" si="318">BG57</f>
        <v>49200</v>
      </c>
      <c r="AZ57" s="40">
        <f t="shared" ref="AZ57" si="319">BH57</f>
        <v>55350</v>
      </c>
      <c r="BA57" s="40">
        <f t="shared" ref="BA57" si="320">BI57</f>
        <v>61450</v>
      </c>
      <c r="BB57" s="40">
        <f t="shared" ref="BB57" si="321">BJ57</f>
        <v>66400</v>
      </c>
      <c r="BC57" s="40">
        <f t="shared" ref="BC57" si="322">BK57</f>
        <v>71300</v>
      </c>
      <c r="BD57" s="40">
        <f t="shared" ref="BD57" si="323">BL57</f>
        <v>76200</v>
      </c>
      <c r="BE57" s="40">
        <f t="shared" ref="BE57" si="324">BM57</f>
        <v>81150</v>
      </c>
      <c r="BF57" s="40">
        <f t="shared" si="17"/>
        <v>43050</v>
      </c>
      <c r="BG57" s="40">
        <f t="shared" si="18"/>
        <v>49200</v>
      </c>
      <c r="BH57" s="40">
        <f t="shared" si="19"/>
        <v>55350</v>
      </c>
      <c r="BI57" s="40">
        <f t="shared" si="20"/>
        <v>61450</v>
      </c>
      <c r="BJ57" s="40">
        <f t="shared" si="21"/>
        <v>66400</v>
      </c>
      <c r="BK57" s="40">
        <f t="shared" si="22"/>
        <v>71300</v>
      </c>
      <c r="BL57" s="40">
        <f t="shared" si="23"/>
        <v>76200</v>
      </c>
      <c r="BM57" s="40">
        <f t="shared" si="24"/>
        <v>81150</v>
      </c>
    </row>
    <row r="58" spans="1:65" x14ac:dyDescent="0.25">
      <c r="A58" t="s">
        <v>51</v>
      </c>
      <c r="B58" s="41">
        <v>0</v>
      </c>
      <c r="C58" s="41">
        <v>0</v>
      </c>
      <c r="D58" s="41">
        <v>0</v>
      </c>
      <c r="E58" s="41">
        <v>0</v>
      </c>
      <c r="F58" s="41">
        <v>0</v>
      </c>
      <c r="G58" s="41">
        <v>0</v>
      </c>
      <c r="H58" s="41">
        <v>0</v>
      </c>
      <c r="I58" s="41">
        <v>0</v>
      </c>
      <c r="J58" s="41">
        <v>122280</v>
      </c>
      <c r="K58" s="41">
        <v>122280</v>
      </c>
      <c r="L58" s="41">
        <v>122280</v>
      </c>
      <c r="M58" s="41">
        <v>122280</v>
      </c>
      <c r="N58" s="41">
        <v>122280</v>
      </c>
      <c r="O58" s="41">
        <v>122280</v>
      </c>
      <c r="P58" s="41">
        <v>122280</v>
      </c>
      <c r="Q58" s="41">
        <v>122280</v>
      </c>
      <c r="R58" s="40">
        <v>0</v>
      </c>
      <c r="S58" s="40">
        <v>0</v>
      </c>
      <c r="T58" s="40">
        <v>0</v>
      </c>
      <c r="U58" s="40">
        <v>0</v>
      </c>
      <c r="V58" s="40">
        <v>0</v>
      </c>
      <c r="W58" s="40">
        <v>0</v>
      </c>
      <c r="X58" s="40">
        <v>0</v>
      </c>
      <c r="Y58" s="40">
        <v>0</v>
      </c>
      <c r="Z58" s="40">
        <v>42650</v>
      </c>
      <c r="AA58" s="40">
        <v>48750</v>
      </c>
      <c r="AB58" s="40">
        <v>54850</v>
      </c>
      <c r="AC58" s="40">
        <v>60900</v>
      </c>
      <c r="AD58" s="40">
        <v>65800</v>
      </c>
      <c r="AE58" s="40">
        <v>70650</v>
      </c>
      <c r="AF58" s="40">
        <v>75550</v>
      </c>
      <c r="AG58" s="40">
        <v>80400</v>
      </c>
      <c r="AH58" s="41">
        <v>0</v>
      </c>
      <c r="AI58" s="41">
        <v>0</v>
      </c>
      <c r="AJ58" s="41">
        <v>0</v>
      </c>
      <c r="AK58" s="41">
        <v>0</v>
      </c>
      <c r="AL58" s="41">
        <v>0</v>
      </c>
      <c r="AM58" s="41">
        <v>0</v>
      </c>
      <c r="AN58" s="41">
        <v>0</v>
      </c>
      <c r="AO58" s="41">
        <v>0</v>
      </c>
      <c r="AP58" s="41">
        <v>101900</v>
      </c>
      <c r="AQ58" s="41">
        <v>101900</v>
      </c>
      <c r="AR58" s="41">
        <v>117184.99999999999</v>
      </c>
      <c r="AS58" s="41">
        <v>117184.99999999999</v>
      </c>
      <c r="AT58" s="41">
        <v>117184.99999999999</v>
      </c>
      <c r="AU58" s="41">
        <v>117184.99999999999</v>
      </c>
      <c r="AV58" s="41">
        <v>117184.99999999999</v>
      </c>
      <c r="AW58" s="41">
        <v>117184.99999999999</v>
      </c>
      <c r="AX58" s="40">
        <v>0</v>
      </c>
      <c r="AY58" s="40">
        <v>0</v>
      </c>
      <c r="AZ58" s="40">
        <v>0</v>
      </c>
      <c r="BA58" s="40">
        <v>0</v>
      </c>
      <c r="BB58" s="40">
        <v>0</v>
      </c>
      <c r="BC58" s="40">
        <v>0</v>
      </c>
      <c r="BD58" s="40">
        <v>0</v>
      </c>
      <c r="BE58" s="40">
        <v>0</v>
      </c>
      <c r="BF58" s="40">
        <f t="shared" si="17"/>
        <v>42650</v>
      </c>
      <c r="BG58" s="40">
        <f t="shared" si="18"/>
        <v>48750</v>
      </c>
      <c r="BH58" s="40">
        <f t="shared" si="19"/>
        <v>54850</v>
      </c>
      <c r="BI58" s="40">
        <f t="shared" si="20"/>
        <v>60900</v>
      </c>
      <c r="BJ58" s="40">
        <f t="shared" si="21"/>
        <v>65800</v>
      </c>
      <c r="BK58" s="40">
        <f t="shared" si="22"/>
        <v>70650</v>
      </c>
      <c r="BL58" s="40">
        <f t="shared" si="23"/>
        <v>75550</v>
      </c>
      <c r="BM58" s="40">
        <f t="shared" si="24"/>
        <v>80400</v>
      </c>
    </row>
    <row r="59" spans="1:65" x14ac:dyDescent="0.25">
      <c r="A59" s="37" t="s">
        <v>107</v>
      </c>
      <c r="B59" s="41">
        <f t="shared" si="10"/>
        <v>122280</v>
      </c>
      <c r="C59" s="41">
        <f t="shared" si="10"/>
        <v>122280</v>
      </c>
      <c r="D59" s="41">
        <f t="shared" ref="D59:D60" si="325">L59</f>
        <v>122280</v>
      </c>
      <c r="E59" s="41">
        <f t="shared" ref="E59:E60" si="326">M59</f>
        <v>122280</v>
      </c>
      <c r="F59" s="41">
        <f t="shared" ref="F59:F60" si="327">N59</f>
        <v>122280</v>
      </c>
      <c r="G59" s="41">
        <f t="shared" ref="G59:G60" si="328">O59</f>
        <v>122280</v>
      </c>
      <c r="H59" s="41">
        <f t="shared" ref="H59:H60" si="329">P59</f>
        <v>122280</v>
      </c>
      <c r="I59" s="41">
        <f t="shared" ref="I59:I60" si="330">Q59</f>
        <v>122280</v>
      </c>
      <c r="J59" s="41">
        <v>122280</v>
      </c>
      <c r="K59" s="41">
        <v>122280</v>
      </c>
      <c r="L59" s="41">
        <v>122280</v>
      </c>
      <c r="M59" s="41">
        <v>122280</v>
      </c>
      <c r="N59" s="41">
        <v>122280</v>
      </c>
      <c r="O59" s="41">
        <v>122280</v>
      </c>
      <c r="P59" s="41">
        <v>122280</v>
      </c>
      <c r="Q59" s="41">
        <v>122280</v>
      </c>
      <c r="R59" s="40">
        <f t="shared" si="25"/>
        <v>53150</v>
      </c>
      <c r="S59" s="40">
        <f t="shared" ref="S59:S60" si="331">AA59</f>
        <v>60750</v>
      </c>
      <c r="T59" s="40">
        <f t="shared" ref="T59:T60" si="332">AB59</f>
        <v>68350</v>
      </c>
      <c r="U59" s="40">
        <f t="shared" ref="U59:U60" si="333">AC59</f>
        <v>75900</v>
      </c>
      <c r="V59" s="40">
        <f t="shared" ref="V59:V60" si="334">AD59</f>
        <v>82000</v>
      </c>
      <c r="W59" s="40">
        <f t="shared" ref="W59:W60" si="335">AE59</f>
        <v>88050</v>
      </c>
      <c r="X59" s="40">
        <f t="shared" ref="X59:X60" si="336">AF59</f>
        <v>94150</v>
      </c>
      <c r="Y59" s="40">
        <f t="shared" ref="Y59:Y60" si="337">AG59</f>
        <v>100200</v>
      </c>
      <c r="Z59" s="40">
        <v>53150</v>
      </c>
      <c r="AA59" s="40">
        <v>60750</v>
      </c>
      <c r="AB59" s="40">
        <v>68350</v>
      </c>
      <c r="AC59" s="40">
        <v>75900</v>
      </c>
      <c r="AD59" s="40">
        <v>82000</v>
      </c>
      <c r="AE59" s="40">
        <v>88050</v>
      </c>
      <c r="AF59" s="40">
        <v>94150</v>
      </c>
      <c r="AG59" s="40">
        <v>100200</v>
      </c>
      <c r="AH59" s="41">
        <v>122280</v>
      </c>
      <c r="AI59" s="41">
        <v>122280</v>
      </c>
      <c r="AJ59" s="41">
        <v>142660</v>
      </c>
      <c r="AK59" s="41">
        <v>142660</v>
      </c>
      <c r="AL59" s="41">
        <v>142660</v>
      </c>
      <c r="AM59" s="41">
        <v>142660</v>
      </c>
      <c r="AN59" s="41">
        <v>142660</v>
      </c>
      <c r="AO59" s="41">
        <v>142660</v>
      </c>
      <c r="AP59" s="41">
        <v>101900</v>
      </c>
      <c r="AQ59" s="41">
        <v>101900</v>
      </c>
      <c r="AR59" s="41">
        <v>117184.99999999999</v>
      </c>
      <c r="AS59" s="41">
        <v>117184.99999999999</v>
      </c>
      <c r="AT59" s="41">
        <v>117184.99999999999</v>
      </c>
      <c r="AU59" s="41">
        <v>117184.99999999999</v>
      </c>
      <c r="AV59" s="41">
        <v>117184.99999999999</v>
      </c>
      <c r="AW59" s="41">
        <v>117184.99999999999</v>
      </c>
      <c r="AX59" s="40">
        <f t="shared" ref="AX59:AX60" si="338">BF59</f>
        <v>53150</v>
      </c>
      <c r="AY59" s="40">
        <f t="shared" ref="AY59:AY60" si="339">BG59</f>
        <v>60750</v>
      </c>
      <c r="AZ59" s="40">
        <f t="shared" ref="AZ59:AZ60" si="340">BH59</f>
        <v>68350</v>
      </c>
      <c r="BA59" s="40">
        <f t="shared" ref="BA59:BA60" si="341">BI59</f>
        <v>75900</v>
      </c>
      <c r="BB59" s="40">
        <f t="shared" ref="BB59:BB60" si="342">BJ59</f>
        <v>82000</v>
      </c>
      <c r="BC59" s="40">
        <f t="shared" ref="BC59:BC60" si="343">BK59</f>
        <v>88050</v>
      </c>
      <c r="BD59" s="40">
        <f t="shared" ref="BD59:BD60" si="344">BL59</f>
        <v>94150</v>
      </c>
      <c r="BE59" s="40">
        <f t="shared" ref="BE59:BE60" si="345">BM59</f>
        <v>100200</v>
      </c>
      <c r="BF59" s="40">
        <f t="shared" si="17"/>
        <v>53150</v>
      </c>
      <c r="BG59" s="40">
        <f t="shared" si="18"/>
        <v>60750</v>
      </c>
      <c r="BH59" s="40">
        <f t="shared" si="19"/>
        <v>68350</v>
      </c>
      <c r="BI59" s="40">
        <f t="shared" si="20"/>
        <v>75900</v>
      </c>
      <c r="BJ59" s="40">
        <f t="shared" si="21"/>
        <v>82000</v>
      </c>
      <c r="BK59" s="40">
        <f t="shared" si="22"/>
        <v>88050</v>
      </c>
      <c r="BL59" s="40">
        <f t="shared" si="23"/>
        <v>94150</v>
      </c>
      <c r="BM59" s="40">
        <f t="shared" si="24"/>
        <v>100200</v>
      </c>
    </row>
    <row r="60" spans="1:65" x14ac:dyDescent="0.25">
      <c r="A60" s="37" t="s">
        <v>108</v>
      </c>
      <c r="B60" s="41">
        <f t="shared" si="10"/>
        <v>122280</v>
      </c>
      <c r="C60" s="41">
        <f t="shared" si="10"/>
        <v>122280</v>
      </c>
      <c r="D60" s="41">
        <f t="shared" si="325"/>
        <v>122280</v>
      </c>
      <c r="E60" s="41">
        <f t="shared" si="326"/>
        <v>122280</v>
      </c>
      <c r="F60" s="41">
        <f t="shared" si="327"/>
        <v>122280</v>
      </c>
      <c r="G60" s="41">
        <f t="shared" si="328"/>
        <v>122280</v>
      </c>
      <c r="H60" s="41">
        <f t="shared" si="329"/>
        <v>122280</v>
      </c>
      <c r="I60" s="41">
        <f t="shared" si="330"/>
        <v>122280</v>
      </c>
      <c r="J60" s="41">
        <v>122280</v>
      </c>
      <c r="K60" s="41">
        <v>122280</v>
      </c>
      <c r="L60" s="41">
        <v>122280</v>
      </c>
      <c r="M60" s="41">
        <v>122280</v>
      </c>
      <c r="N60" s="41">
        <v>122280</v>
      </c>
      <c r="O60" s="41">
        <v>122280</v>
      </c>
      <c r="P60" s="41">
        <v>122280</v>
      </c>
      <c r="Q60" s="41">
        <v>122280</v>
      </c>
      <c r="R60" s="40">
        <f t="shared" si="25"/>
        <v>42500</v>
      </c>
      <c r="S60" s="40">
        <f t="shared" si="331"/>
        <v>48600</v>
      </c>
      <c r="T60" s="40">
        <f t="shared" si="332"/>
        <v>54650</v>
      </c>
      <c r="U60" s="40">
        <f t="shared" si="333"/>
        <v>60700</v>
      </c>
      <c r="V60" s="40">
        <f t="shared" si="334"/>
        <v>65600</v>
      </c>
      <c r="W60" s="40">
        <f t="shared" si="335"/>
        <v>70450</v>
      </c>
      <c r="X60" s="40">
        <f t="shared" si="336"/>
        <v>75300</v>
      </c>
      <c r="Y60" s="40">
        <f>AG60</f>
        <v>80150</v>
      </c>
      <c r="Z60" s="40">
        <v>42500</v>
      </c>
      <c r="AA60" s="40">
        <v>48600</v>
      </c>
      <c r="AB60" s="40">
        <v>54650</v>
      </c>
      <c r="AC60" s="40">
        <v>60700</v>
      </c>
      <c r="AD60" s="40">
        <v>65600</v>
      </c>
      <c r="AE60" s="40">
        <v>70450</v>
      </c>
      <c r="AF60" s="40">
        <v>75300</v>
      </c>
      <c r="AG60" s="40">
        <v>80150</v>
      </c>
      <c r="AH60" s="41">
        <v>122280</v>
      </c>
      <c r="AI60" s="41">
        <v>122280</v>
      </c>
      <c r="AJ60" s="41">
        <v>142660</v>
      </c>
      <c r="AK60" s="41">
        <v>142660</v>
      </c>
      <c r="AL60" s="41">
        <v>142660</v>
      </c>
      <c r="AM60" s="41">
        <v>142660</v>
      </c>
      <c r="AN60" s="41">
        <v>142660</v>
      </c>
      <c r="AO60" s="41">
        <v>142660</v>
      </c>
      <c r="AP60" s="41">
        <v>101900</v>
      </c>
      <c r="AQ60" s="41">
        <v>101900</v>
      </c>
      <c r="AR60" s="41">
        <v>117184.99999999999</v>
      </c>
      <c r="AS60" s="41">
        <v>117184.99999999999</v>
      </c>
      <c r="AT60" s="41">
        <v>117184.99999999999</v>
      </c>
      <c r="AU60" s="41">
        <v>117184.99999999999</v>
      </c>
      <c r="AV60" s="41">
        <v>117184.99999999999</v>
      </c>
      <c r="AW60" s="41">
        <v>117184.99999999999</v>
      </c>
      <c r="AX60" s="40">
        <f t="shared" si="338"/>
        <v>42500</v>
      </c>
      <c r="AY60" s="40">
        <f t="shared" si="339"/>
        <v>48600</v>
      </c>
      <c r="AZ60" s="40">
        <f t="shared" si="340"/>
        <v>54650</v>
      </c>
      <c r="BA60" s="40">
        <f t="shared" si="341"/>
        <v>60700</v>
      </c>
      <c r="BB60" s="40">
        <f t="shared" si="342"/>
        <v>65600</v>
      </c>
      <c r="BC60" s="40">
        <f t="shared" si="343"/>
        <v>70450</v>
      </c>
      <c r="BD60" s="40">
        <f t="shared" si="344"/>
        <v>75300</v>
      </c>
      <c r="BE60" s="40">
        <f t="shared" si="345"/>
        <v>80150</v>
      </c>
      <c r="BF60" s="40">
        <f t="shared" si="17"/>
        <v>42500</v>
      </c>
      <c r="BG60" s="40">
        <f t="shared" si="18"/>
        <v>48600</v>
      </c>
      <c r="BH60" s="40">
        <f t="shared" si="19"/>
        <v>54650</v>
      </c>
      <c r="BI60" s="40">
        <f t="shared" si="20"/>
        <v>60700</v>
      </c>
      <c r="BJ60" s="40">
        <f t="shared" si="21"/>
        <v>65600</v>
      </c>
      <c r="BK60" s="40">
        <f t="shared" si="22"/>
        <v>70450</v>
      </c>
      <c r="BL60" s="40">
        <f t="shared" si="23"/>
        <v>75300</v>
      </c>
      <c r="BM60" s="40">
        <f t="shared" si="24"/>
        <v>80150</v>
      </c>
    </row>
    <row r="61" spans="1:65" x14ac:dyDescent="0.25">
      <c r="A61" t="s">
        <v>46</v>
      </c>
      <c r="B61" s="41">
        <v>0</v>
      </c>
      <c r="C61" s="41">
        <v>0</v>
      </c>
      <c r="D61" s="41">
        <v>0</v>
      </c>
      <c r="E61" s="41">
        <v>0</v>
      </c>
      <c r="F61" s="41">
        <v>0</v>
      </c>
      <c r="G61" s="41">
        <v>0</v>
      </c>
      <c r="H61" s="41">
        <v>0</v>
      </c>
      <c r="I61" s="41">
        <v>0</v>
      </c>
      <c r="J61" s="41">
        <v>122280</v>
      </c>
      <c r="K61" s="41">
        <v>122280</v>
      </c>
      <c r="L61" s="41">
        <v>122280</v>
      </c>
      <c r="M61" s="41">
        <v>122280</v>
      </c>
      <c r="N61" s="41">
        <v>122280</v>
      </c>
      <c r="O61" s="41">
        <v>122280</v>
      </c>
      <c r="P61" s="41">
        <v>122280</v>
      </c>
      <c r="Q61" s="41">
        <v>122280</v>
      </c>
      <c r="R61" s="40">
        <v>0</v>
      </c>
      <c r="S61" s="40">
        <v>0</v>
      </c>
      <c r="T61" s="40">
        <v>0</v>
      </c>
      <c r="U61" s="40">
        <v>0</v>
      </c>
      <c r="V61" s="40">
        <v>0</v>
      </c>
      <c r="W61" s="40">
        <v>0</v>
      </c>
      <c r="X61" s="40">
        <v>0</v>
      </c>
      <c r="Y61" s="40">
        <v>0</v>
      </c>
      <c r="Z61" s="40">
        <v>47800</v>
      </c>
      <c r="AA61" s="40">
        <v>54600</v>
      </c>
      <c r="AB61" s="40">
        <v>61450</v>
      </c>
      <c r="AC61" s="40">
        <v>68250</v>
      </c>
      <c r="AD61" s="40">
        <v>73750</v>
      </c>
      <c r="AE61" s="40">
        <v>79200</v>
      </c>
      <c r="AF61" s="40">
        <v>84650</v>
      </c>
      <c r="AG61" s="40">
        <v>90100</v>
      </c>
      <c r="AH61" s="41">
        <v>0</v>
      </c>
      <c r="AI61" s="41">
        <v>0</v>
      </c>
      <c r="AJ61" s="41">
        <v>0</v>
      </c>
      <c r="AK61" s="41">
        <v>0</v>
      </c>
      <c r="AL61" s="41">
        <v>0</v>
      </c>
      <c r="AM61" s="41">
        <v>0</v>
      </c>
      <c r="AN61" s="41">
        <v>0</v>
      </c>
      <c r="AO61" s="41">
        <v>0</v>
      </c>
      <c r="AP61" s="41">
        <v>101900</v>
      </c>
      <c r="AQ61" s="41">
        <v>101900</v>
      </c>
      <c r="AR61" s="41">
        <v>117184.99999999999</v>
      </c>
      <c r="AS61" s="41">
        <v>117184.99999999999</v>
      </c>
      <c r="AT61" s="41">
        <v>117184.99999999999</v>
      </c>
      <c r="AU61" s="41">
        <v>117184.99999999999</v>
      </c>
      <c r="AV61" s="41">
        <v>117184.99999999999</v>
      </c>
      <c r="AW61" s="41">
        <v>117184.99999999999</v>
      </c>
      <c r="AX61" s="40">
        <v>0</v>
      </c>
      <c r="AY61" s="40">
        <v>0</v>
      </c>
      <c r="AZ61" s="40">
        <v>0</v>
      </c>
      <c r="BA61" s="40">
        <v>0</v>
      </c>
      <c r="BB61" s="40">
        <v>0</v>
      </c>
      <c r="BC61" s="40">
        <v>0</v>
      </c>
      <c r="BD61" s="40">
        <v>0</v>
      </c>
      <c r="BE61" s="40">
        <v>0</v>
      </c>
      <c r="BF61" s="40">
        <f t="shared" si="17"/>
        <v>47800</v>
      </c>
      <c r="BG61" s="40">
        <f t="shared" si="18"/>
        <v>54600</v>
      </c>
      <c r="BH61" s="40">
        <f t="shared" si="19"/>
        <v>61450</v>
      </c>
      <c r="BI61" s="40">
        <f t="shared" si="20"/>
        <v>68250</v>
      </c>
      <c r="BJ61" s="40">
        <f t="shared" si="21"/>
        <v>73750</v>
      </c>
      <c r="BK61" s="40">
        <f t="shared" si="22"/>
        <v>79200</v>
      </c>
      <c r="BL61" s="40">
        <f t="shared" si="23"/>
        <v>84650</v>
      </c>
      <c r="BM61" s="40">
        <f t="shared" si="24"/>
        <v>90100</v>
      </c>
    </row>
    <row r="62" spans="1:65" x14ac:dyDescent="0.25">
      <c r="A62" t="s">
        <v>109</v>
      </c>
      <c r="B62" s="41">
        <v>0</v>
      </c>
      <c r="C62" s="41">
        <v>0</v>
      </c>
      <c r="D62" s="41">
        <v>0</v>
      </c>
      <c r="E62" s="41">
        <v>0</v>
      </c>
      <c r="F62" s="41">
        <v>0</v>
      </c>
      <c r="G62" s="41">
        <v>0</v>
      </c>
      <c r="H62" s="41">
        <v>0</v>
      </c>
      <c r="I62" s="41">
        <v>0</v>
      </c>
      <c r="J62" s="41">
        <v>122280</v>
      </c>
      <c r="K62" s="41">
        <v>122280</v>
      </c>
      <c r="L62" s="41">
        <v>122280</v>
      </c>
      <c r="M62" s="41">
        <v>122280</v>
      </c>
      <c r="N62" s="41">
        <v>122280</v>
      </c>
      <c r="O62" s="41">
        <v>122280</v>
      </c>
      <c r="P62" s="41">
        <v>122280</v>
      </c>
      <c r="Q62" s="41">
        <v>122280</v>
      </c>
      <c r="R62" s="40">
        <v>0</v>
      </c>
      <c r="S62" s="40">
        <v>0</v>
      </c>
      <c r="T62" s="40">
        <v>0</v>
      </c>
      <c r="U62" s="40">
        <v>0</v>
      </c>
      <c r="V62" s="40">
        <v>0</v>
      </c>
      <c r="W62" s="40">
        <v>0</v>
      </c>
      <c r="X62" s="40">
        <v>0</v>
      </c>
      <c r="Y62" s="40">
        <v>0</v>
      </c>
      <c r="Z62" s="40">
        <v>42500</v>
      </c>
      <c r="AA62" s="40">
        <v>48600</v>
      </c>
      <c r="AB62" s="40">
        <v>54650</v>
      </c>
      <c r="AC62" s="40">
        <v>60700</v>
      </c>
      <c r="AD62" s="40">
        <v>65600</v>
      </c>
      <c r="AE62" s="40">
        <v>70450</v>
      </c>
      <c r="AF62" s="40">
        <v>75300</v>
      </c>
      <c r="AG62" s="40">
        <v>80150</v>
      </c>
      <c r="AH62" s="41">
        <v>0</v>
      </c>
      <c r="AI62" s="41">
        <v>0</v>
      </c>
      <c r="AJ62" s="41">
        <v>0</v>
      </c>
      <c r="AK62" s="41">
        <v>0</v>
      </c>
      <c r="AL62" s="41">
        <v>0</v>
      </c>
      <c r="AM62" s="41">
        <v>0</v>
      </c>
      <c r="AN62" s="41">
        <v>0</v>
      </c>
      <c r="AO62" s="41">
        <v>0</v>
      </c>
      <c r="AP62" s="41">
        <v>101900</v>
      </c>
      <c r="AQ62" s="41">
        <v>101900</v>
      </c>
      <c r="AR62" s="41">
        <v>117184.99999999999</v>
      </c>
      <c r="AS62" s="41">
        <v>117184.99999999999</v>
      </c>
      <c r="AT62" s="41">
        <v>117184.99999999999</v>
      </c>
      <c r="AU62" s="41">
        <v>117184.99999999999</v>
      </c>
      <c r="AV62" s="41">
        <v>117184.99999999999</v>
      </c>
      <c r="AW62" s="41">
        <v>117184.99999999999</v>
      </c>
      <c r="AX62" s="40">
        <v>0</v>
      </c>
      <c r="AY62" s="40">
        <v>0</v>
      </c>
      <c r="AZ62" s="40">
        <v>0</v>
      </c>
      <c r="BA62" s="40">
        <v>0</v>
      </c>
      <c r="BB62" s="40">
        <v>0</v>
      </c>
      <c r="BC62" s="40">
        <v>0</v>
      </c>
      <c r="BD62" s="40">
        <v>0</v>
      </c>
      <c r="BE62" s="40">
        <v>0</v>
      </c>
      <c r="BF62" s="40">
        <f t="shared" si="17"/>
        <v>42500</v>
      </c>
      <c r="BG62" s="40">
        <f t="shared" si="18"/>
        <v>48600</v>
      </c>
      <c r="BH62" s="40">
        <f t="shared" si="19"/>
        <v>54650</v>
      </c>
      <c r="BI62" s="40">
        <f t="shared" si="20"/>
        <v>60700</v>
      </c>
      <c r="BJ62" s="40">
        <f t="shared" si="21"/>
        <v>65600</v>
      </c>
      <c r="BK62" s="40">
        <f t="shared" si="22"/>
        <v>70450</v>
      </c>
      <c r="BL62" s="40">
        <f t="shared" si="23"/>
        <v>75300</v>
      </c>
      <c r="BM62" s="40">
        <f t="shared" si="24"/>
        <v>80150</v>
      </c>
    </row>
    <row r="63" spans="1:65" x14ac:dyDescent="0.25">
      <c r="A63" t="s">
        <v>110</v>
      </c>
      <c r="B63" s="41">
        <v>0</v>
      </c>
      <c r="C63" s="41">
        <v>0</v>
      </c>
      <c r="D63" s="41">
        <v>0</v>
      </c>
      <c r="E63" s="41">
        <v>0</v>
      </c>
      <c r="F63" s="41">
        <v>0</v>
      </c>
      <c r="G63" s="41">
        <v>0</v>
      </c>
      <c r="H63" s="41">
        <v>0</v>
      </c>
      <c r="I63" s="41">
        <v>0</v>
      </c>
      <c r="J63" s="41">
        <v>122280</v>
      </c>
      <c r="K63" s="41">
        <v>122280</v>
      </c>
      <c r="L63" s="41">
        <v>122280</v>
      </c>
      <c r="M63" s="41">
        <v>122280</v>
      </c>
      <c r="N63" s="41">
        <v>122280</v>
      </c>
      <c r="O63" s="41">
        <v>122280</v>
      </c>
      <c r="P63" s="41">
        <v>122280</v>
      </c>
      <c r="Q63" s="41">
        <v>122280</v>
      </c>
      <c r="R63" s="40">
        <v>0</v>
      </c>
      <c r="S63" s="40">
        <v>0</v>
      </c>
      <c r="T63" s="40">
        <v>0</v>
      </c>
      <c r="U63" s="40">
        <v>0</v>
      </c>
      <c r="V63" s="40">
        <v>0</v>
      </c>
      <c r="W63" s="40">
        <v>0</v>
      </c>
      <c r="X63" s="40">
        <v>0</v>
      </c>
      <c r="Y63" s="40">
        <v>0</v>
      </c>
      <c r="Z63" s="40">
        <v>42500</v>
      </c>
      <c r="AA63" s="40">
        <v>48600</v>
      </c>
      <c r="AB63" s="40">
        <v>54650</v>
      </c>
      <c r="AC63" s="40">
        <v>60700</v>
      </c>
      <c r="AD63" s="40">
        <v>65600</v>
      </c>
      <c r="AE63" s="40">
        <v>70450</v>
      </c>
      <c r="AF63" s="40">
        <v>75300</v>
      </c>
      <c r="AG63" s="40">
        <v>80150</v>
      </c>
      <c r="AH63" s="41">
        <v>0</v>
      </c>
      <c r="AI63" s="41">
        <v>0</v>
      </c>
      <c r="AJ63" s="41">
        <v>0</v>
      </c>
      <c r="AK63" s="41">
        <v>0</v>
      </c>
      <c r="AL63" s="41">
        <v>0</v>
      </c>
      <c r="AM63" s="41">
        <v>0</v>
      </c>
      <c r="AN63" s="41">
        <v>0</v>
      </c>
      <c r="AO63" s="41">
        <v>0</v>
      </c>
      <c r="AP63" s="41">
        <v>101900</v>
      </c>
      <c r="AQ63" s="41">
        <v>101900</v>
      </c>
      <c r="AR63" s="41">
        <v>117184.99999999999</v>
      </c>
      <c r="AS63" s="41">
        <v>117184.99999999999</v>
      </c>
      <c r="AT63" s="41">
        <v>117184.99999999999</v>
      </c>
      <c r="AU63" s="41">
        <v>117184.99999999999</v>
      </c>
      <c r="AV63" s="41">
        <v>117184.99999999999</v>
      </c>
      <c r="AW63" s="41">
        <v>117184.99999999999</v>
      </c>
      <c r="AX63" s="40">
        <v>0</v>
      </c>
      <c r="AY63" s="40">
        <v>0</v>
      </c>
      <c r="AZ63" s="40">
        <v>0</v>
      </c>
      <c r="BA63" s="40">
        <v>0</v>
      </c>
      <c r="BB63" s="40">
        <v>0</v>
      </c>
      <c r="BC63" s="40">
        <v>0</v>
      </c>
      <c r="BD63" s="40">
        <v>0</v>
      </c>
      <c r="BE63" s="40">
        <v>0</v>
      </c>
      <c r="BF63" s="40">
        <f t="shared" si="17"/>
        <v>42500</v>
      </c>
      <c r="BG63" s="40">
        <f t="shared" si="18"/>
        <v>48600</v>
      </c>
      <c r="BH63" s="40">
        <f t="shared" si="19"/>
        <v>54650</v>
      </c>
      <c r="BI63" s="40">
        <f t="shared" si="20"/>
        <v>60700</v>
      </c>
      <c r="BJ63" s="40">
        <f t="shared" si="21"/>
        <v>65600</v>
      </c>
      <c r="BK63" s="40">
        <f t="shared" si="22"/>
        <v>70450</v>
      </c>
      <c r="BL63" s="40">
        <f t="shared" si="23"/>
        <v>75300</v>
      </c>
      <c r="BM63" s="40">
        <f t="shared" si="24"/>
        <v>80150</v>
      </c>
    </row>
    <row r="64" spans="1:65" x14ac:dyDescent="0.25">
      <c r="A64" s="37" t="s">
        <v>45</v>
      </c>
      <c r="B64" s="41">
        <f t="shared" si="10"/>
        <v>122280</v>
      </c>
      <c r="C64" s="41">
        <f t="shared" si="10"/>
        <v>122280</v>
      </c>
      <c r="D64" s="41">
        <f t="shared" ref="D64" si="346">L64</f>
        <v>122280</v>
      </c>
      <c r="E64" s="41">
        <f t="shared" ref="E64" si="347">M64</f>
        <v>122280</v>
      </c>
      <c r="F64" s="41">
        <f t="shared" ref="F64" si="348">N64</f>
        <v>122280</v>
      </c>
      <c r="G64" s="41">
        <f t="shared" ref="G64" si="349">O64</f>
        <v>122280</v>
      </c>
      <c r="H64" s="41">
        <f t="shared" ref="H64" si="350">P64</f>
        <v>122280</v>
      </c>
      <c r="I64" s="41">
        <f t="shared" ref="I64" si="351">Q64</f>
        <v>122280</v>
      </c>
      <c r="J64" s="41">
        <v>122280</v>
      </c>
      <c r="K64" s="41">
        <v>122280</v>
      </c>
      <c r="L64" s="41">
        <v>122280</v>
      </c>
      <c r="M64" s="41">
        <v>122280</v>
      </c>
      <c r="N64" s="41">
        <v>122280</v>
      </c>
      <c r="O64" s="41">
        <v>122280</v>
      </c>
      <c r="P64" s="41">
        <v>122280</v>
      </c>
      <c r="Q64" s="41">
        <v>122280</v>
      </c>
      <c r="R64" s="40">
        <f t="shared" si="25"/>
        <v>43900</v>
      </c>
      <c r="S64" s="40">
        <f t="shared" ref="S64" si="352">AA64</f>
        <v>50150</v>
      </c>
      <c r="T64" s="40">
        <f t="shared" ref="T64" si="353">AB64</f>
        <v>56400</v>
      </c>
      <c r="U64" s="40">
        <f t="shared" ref="U64" si="354">AC64</f>
        <v>62650</v>
      </c>
      <c r="V64" s="40">
        <f t="shared" ref="V64" si="355">AD64</f>
        <v>67700</v>
      </c>
      <c r="W64" s="40">
        <f t="shared" ref="W64" si="356">AE64</f>
        <v>72700</v>
      </c>
      <c r="X64" s="40">
        <f t="shared" ref="X64" si="357">AF64</f>
        <v>77700</v>
      </c>
      <c r="Y64" s="40">
        <f t="shared" ref="Y64" si="358">AG64</f>
        <v>82700</v>
      </c>
      <c r="Z64" s="40">
        <v>43900</v>
      </c>
      <c r="AA64" s="40">
        <v>50150</v>
      </c>
      <c r="AB64" s="40">
        <v>56400</v>
      </c>
      <c r="AC64" s="40">
        <v>62650</v>
      </c>
      <c r="AD64" s="40">
        <v>67700</v>
      </c>
      <c r="AE64" s="40">
        <v>72700</v>
      </c>
      <c r="AF64" s="40">
        <v>77700</v>
      </c>
      <c r="AG64" s="40">
        <v>82700</v>
      </c>
      <c r="AH64" s="41">
        <v>122280</v>
      </c>
      <c r="AI64" s="41">
        <v>122280</v>
      </c>
      <c r="AJ64" s="41">
        <v>142660</v>
      </c>
      <c r="AK64" s="41">
        <v>142660</v>
      </c>
      <c r="AL64" s="41">
        <v>142660</v>
      </c>
      <c r="AM64" s="41">
        <v>142660</v>
      </c>
      <c r="AN64" s="41">
        <v>142660</v>
      </c>
      <c r="AO64" s="41">
        <v>142660</v>
      </c>
      <c r="AP64" s="41">
        <v>101900</v>
      </c>
      <c r="AQ64" s="41">
        <v>101900</v>
      </c>
      <c r="AR64" s="41">
        <v>117184.99999999999</v>
      </c>
      <c r="AS64" s="41">
        <v>117184.99999999999</v>
      </c>
      <c r="AT64" s="41">
        <v>117184.99999999999</v>
      </c>
      <c r="AU64" s="41">
        <v>117184.99999999999</v>
      </c>
      <c r="AV64" s="41">
        <v>117184.99999999999</v>
      </c>
      <c r="AW64" s="41">
        <v>117184.99999999999</v>
      </c>
      <c r="AX64" s="40">
        <f t="shared" ref="AX64" si="359">BF64</f>
        <v>43900</v>
      </c>
      <c r="AY64" s="40">
        <f t="shared" ref="AY64" si="360">BG64</f>
        <v>50150</v>
      </c>
      <c r="AZ64" s="40">
        <f t="shared" ref="AZ64" si="361">BH64</f>
        <v>56400</v>
      </c>
      <c r="BA64" s="40">
        <f t="shared" ref="BA64" si="362">BI64</f>
        <v>62650</v>
      </c>
      <c r="BB64" s="40">
        <f t="shared" ref="BB64" si="363">BJ64</f>
        <v>67700</v>
      </c>
      <c r="BC64" s="40">
        <f t="shared" ref="BC64" si="364">BK64</f>
        <v>72700</v>
      </c>
      <c r="BD64" s="40">
        <f t="shared" ref="BD64" si="365">BL64</f>
        <v>77700</v>
      </c>
      <c r="BE64" s="40">
        <f t="shared" ref="BE64" si="366">BM64</f>
        <v>82700</v>
      </c>
      <c r="BF64" s="40">
        <f t="shared" si="17"/>
        <v>43900</v>
      </c>
      <c r="BG64" s="40">
        <f t="shared" si="18"/>
        <v>50150</v>
      </c>
      <c r="BH64" s="40">
        <f t="shared" si="19"/>
        <v>56400</v>
      </c>
      <c r="BI64" s="40">
        <f t="shared" si="20"/>
        <v>62650</v>
      </c>
      <c r="BJ64" s="40">
        <f t="shared" si="21"/>
        <v>67700</v>
      </c>
      <c r="BK64" s="40">
        <f t="shared" si="22"/>
        <v>72700</v>
      </c>
      <c r="BL64" s="40">
        <f t="shared" si="23"/>
        <v>77700</v>
      </c>
      <c r="BM64" s="40">
        <f t="shared" si="24"/>
        <v>82700</v>
      </c>
    </row>
    <row r="65" spans="1:65" x14ac:dyDescent="0.25">
      <c r="A65" t="s">
        <v>106</v>
      </c>
      <c r="B65" s="41">
        <v>0</v>
      </c>
      <c r="C65" s="41">
        <v>0</v>
      </c>
      <c r="D65" s="41">
        <v>0</v>
      </c>
      <c r="E65" s="41">
        <v>0</v>
      </c>
      <c r="F65" s="41">
        <v>0</v>
      </c>
      <c r="G65" s="41">
        <v>0</v>
      </c>
      <c r="H65" s="41">
        <v>0</v>
      </c>
      <c r="I65" s="41">
        <v>0</v>
      </c>
      <c r="J65" s="41">
        <v>132360</v>
      </c>
      <c r="K65" s="41">
        <v>132360</v>
      </c>
      <c r="L65" s="41">
        <v>132360</v>
      </c>
      <c r="M65" s="41">
        <v>132360</v>
      </c>
      <c r="N65" s="41">
        <v>132360</v>
      </c>
      <c r="O65" s="41">
        <v>132360</v>
      </c>
      <c r="P65" s="41">
        <v>132360</v>
      </c>
      <c r="Q65" s="41">
        <v>132360</v>
      </c>
      <c r="R65" s="40">
        <v>0</v>
      </c>
      <c r="S65" s="40">
        <v>0</v>
      </c>
      <c r="T65" s="40">
        <v>0</v>
      </c>
      <c r="U65" s="40">
        <v>0</v>
      </c>
      <c r="V65" s="40">
        <v>0</v>
      </c>
      <c r="W65" s="40">
        <v>0</v>
      </c>
      <c r="X65" s="40">
        <v>0</v>
      </c>
      <c r="Y65" s="40">
        <v>0</v>
      </c>
      <c r="Z65" s="40">
        <v>58350</v>
      </c>
      <c r="AA65" s="40">
        <v>66700</v>
      </c>
      <c r="AB65" s="40">
        <v>75050</v>
      </c>
      <c r="AC65" s="40">
        <v>83350</v>
      </c>
      <c r="AD65" s="40">
        <v>90050</v>
      </c>
      <c r="AE65" s="40">
        <v>96700</v>
      </c>
      <c r="AF65" s="40">
        <v>103400</v>
      </c>
      <c r="AG65" s="40">
        <v>110050</v>
      </c>
      <c r="AH65" s="41">
        <v>0</v>
      </c>
      <c r="AI65" s="41">
        <v>0</v>
      </c>
      <c r="AJ65" s="41">
        <v>0</v>
      </c>
      <c r="AK65" s="41">
        <v>0</v>
      </c>
      <c r="AL65" s="41">
        <v>0</v>
      </c>
      <c r="AM65" s="41">
        <v>0</v>
      </c>
      <c r="AN65" s="41">
        <v>0</v>
      </c>
      <c r="AO65" s="41">
        <v>0</v>
      </c>
      <c r="AP65" s="41">
        <v>110300</v>
      </c>
      <c r="AQ65" s="41">
        <v>110300</v>
      </c>
      <c r="AR65" s="41">
        <v>126844.99999999999</v>
      </c>
      <c r="AS65" s="41">
        <v>126844.99999999999</v>
      </c>
      <c r="AT65" s="41">
        <v>126844.99999999999</v>
      </c>
      <c r="AU65" s="41">
        <v>126844.99999999999</v>
      </c>
      <c r="AV65" s="41">
        <v>126844.99999999999</v>
      </c>
      <c r="AW65" s="41">
        <v>126844.99999999999</v>
      </c>
      <c r="AX65" s="40">
        <v>0</v>
      </c>
      <c r="AY65" s="40">
        <v>0</v>
      </c>
      <c r="AZ65" s="40">
        <v>0</v>
      </c>
      <c r="BA65" s="40">
        <v>0</v>
      </c>
      <c r="BB65" s="40">
        <v>0</v>
      </c>
      <c r="BC65" s="40">
        <v>0</v>
      </c>
      <c r="BD65" s="40">
        <v>0</v>
      </c>
      <c r="BE65" s="40">
        <v>0</v>
      </c>
      <c r="BF65" s="40">
        <f t="shared" si="17"/>
        <v>58350</v>
      </c>
      <c r="BG65" s="40">
        <f t="shared" si="18"/>
        <v>66700</v>
      </c>
      <c r="BH65" s="40">
        <f t="shared" si="19"/>
        <v>75050</v>
      </c>
      <c r="BI65" s="40">
        <f t="shared" si="20"/>
        <v>83350</v>
      </c>
      <c r="BJ65" s="40">
        <f t="shared" si="21"/>
        <v>90050</v>
      </c>
      <c r="BK65" s="40">
        <f t="shared" si="22"/>
        <v>96700</v>
      </c>
      <c r="BL65" s="40">
        <f t="shared" si="23"/>
        <v>103400</v>
      </c>
      <c r="BM65" s="40">
        <f t="shared" si="24"/>
        <v>110050</v>
      </c>
    </row>
    <row r="66" spans="1:65" x14ac:dyDescent="0.25">
      <c r="A66" s="37" t="s">
        <v>44</v>
      </c>
      <c r="B66" s="41">
        <f t="shared" si="10"/>
        <v>132360</v>
      </c>
      <c r="C66" s="41">
        <f t="shared" si="10"/>
        <v>132360</v>
      </c>
      <c r="D66" s="41">
        <f t="shared" ref="D66" si="367">L66</f>
        <v>132360</v>
      </c>
      <c r="E66" s="41">
        <f t="shared" ref="E66" si="368">M66</f>
        <v>132360</v>
      </c>
      <c r="F66" s="41">
        <f t="shared" ref="F66" si="369">N66</f>
        <v>132360</v>
      </c>
      <c r="G66" s="41">
        <f t="shared" ref="G66" si="370">O66</f>
        <v>132360</v>
      </c>
      <c r="H66" s="41">
        <f t="shared" ref="H66" si="371">P66</f>
        <v>132360</v>
      </c>
      <c r="I66" s="41">
        <f t="shared" ref="I66" si="372">Q66</f>
        <v>132360</v>
      </c>
      <c r="J66" s="41">
        <v>132360</v>
      </c>
      <c r="K66" s="41">
        <v>132360</v>
      </c>
      <c r="L66" s="41">
        <v>132360</v>
      </c>
      <c r="M66" s="41">
        <v>132360</v>
      </c>
      <c r="N66" s="41">
        <v>132360</v>
      </c>
      <c r="O66" s="41">
        <v>132360</v>
      </c>
      <c r="P66" s="41">
        <v>132360</v>
      </c>
      <c r="Q66" s="41">
        <v>132360</v>
      </c>
      <c r="R66" s="40">
        <f t="shared" si="25"/>
        <v>58350</v>
      </c>
      <c r="S66" s="40">
        <f t="shared" ref="S66" si="373">AA66</f>
        <v>66700</v>
      </c>
      <c r="T66" s="40">
        <f t="shared" ref="T66" si="374">AB66</f>
        <v>75050</v>
      </c>
      <c r="U66" s="40">
        <f t="shared" ref="U66" si="375">AC66</f>
        <v>83350</v>
      </c>
      <c r="V66" s="40">
        <f t="shared" ref="V66" si="376">AD66</f>
        <v>90050</v>
      </c>
      <c r="W66" s="40">
        <f t="shared" ref="W66" si="377">AE66</f>
        <v>96700</v>
      </c>
      <c r="X66" s="40">
        <f t="shared" ref="X66" si="378">AF66</f>
        <v>103400</v>
      </c>
      <c r="Y66" s="40">
        <f t="shared" ref="Y66" si="379">AG66</f>
        <v>110050</v>
      </c>
      <c r="Z66" s="40">
        <v>58350</v>
      </c>
      <c r="AA66" s="40">
        <v>66700</v>
      </c>
      <c r="AB66" s="40">
        <v>75050</v>
      </c>
      <c r="AC66" s="40">
        <v>83350</v>
      </c>
      <c r="AD66" s="40">
        <v>90050</v>
      </c>
      <c r="AE66" s="40">
        <v>96700</v>
      </c>
      <c r="AF66" s="40">
        <v>103400</v>
      </c>
      <c r="AG66" s="40">
        <v>110050</v>
      </c>
      <c r="AH66" s="41">
        <v>132360</v>
      </c>
      <c r="AI66" s="41">
        <v>132360</v>
      </c>
      <c r="AJ66" s="41">
        <v>154420</v>
      </c>
      <c r="AK66" s="41">
        <v>154420</v>
      </c>
      <c r="AL66" s="41">
        <v>154420</v>
      </c>
      <c r="AM66" s="41">
        <v>154420</v>
      </c>
      <c r="AN66" s="41">
        <v>154420</v>
      </c>
      <c r="AO66" s="41">
        <v>154420</v>
      </c>
      <c r="AP66" s="41">
        <v>110300</v>
      </c>
      <c r="AQ66" s="41">
        <v>110300</v>
      </c>
      <c r="AR66" s="41">
        <v>126844.99999999999</v>
      </c>
      <c r="AS66" s="41">
        <v>126844.99999999999</v>
      </c>
      <c r="AT66" s="41">
        <v>126844.99999999999</v>
      </c>
      <c r="AU66" s="41">
        <v>126844.99999999999</v>
      </c>
      <c r="AV66" s="41">
        <v>126844.99999999999</v>
      </c>
      <c r="AW66" s="41">
        <v>126844.99999999999</v>
      </c>
      <c r="AX66" s="40">
        <f t="shared" ref="AX66" si="380">BF66</f>
        <v>58350</v>
      </c>
      <c r="AY66" s="40">
        <f t="shared" ref="AY66" si="381">BG66</f>
        <v>66700</v>
      </c>
      <c r="AZ66" s="40">
        <f t="shared" ref="AZ66" si="382">BH66</f>
        <v>75050</v>
      </c>
      <c r="BA66" s="40">
        <f t="shared" ref="BA66" si="383">BI66</f>
        <v>83350</v>
      </c>
      <c r="BB66" s="40">
        <f t="shared" ref="BB66" si="384">BJ66</f>
        <v>90050</v>
      </c>
      <c r="BC66" s="40">
        <f t="shared" ref="BC66" si="385">BK66</f>
        <v>96700</v>
      </c>
      <c r="BD66" s="40">
        <f t="shared" ref="BD66" si="386">BL66</f>
        <v>103400</v>
      </c>
      <c r="BE66" s="40">
        <f t="shared" ref="BE66" si="387">BM66</f>
        <v>110050</v>
      </c>
      <c r="BF66" s="40">
        <f t="shared" si="17"/>
        <v>58350</v>
      </c>
      <c r="BG66" s="40">
        <f t="shared" si="18"/>
        <v>66700</v>
      </c>
      <c r="BH66" s="40">
        <f t="shared" si="19"/>
        <v>75050</v>
      </c>
      <c r="BI66" s="40">
        <f t="shared" si="20"/>
        <v>83350</v>
      </c>
      <c r="BJ66" s="40">
        <f t="shared" si="21"/>
        <v>90050</v>
      </c>
      <c r="BK66" s="40">
        <f t="shared" si="22"/>
        <v>96700</v>
      </c>
      <c r="BL66" s="40">
        <f t="shared" si="23"/>
        <v>103400</v>
      </c>
      <c r="BM66" s="40">
        <f t="shared" si="24"/>
        <v>110050</v>
      </c>
    </row>
    <row r="67" spans="1:65" x14ac:dyDescent="0.25">
      <c r="A67" t="s">
        <v>42</v>
      </c>
      <c r="B67" s="41">
        <v>0</v>
      </c>
      <c r="C67" s="41">
        <v>0</v>
      </c>
      <c r="D67" s="41">
        <v>0</v>
      </c>
      <c r="E67" s="41">
        <v>0</v>
      </c>
      <c r="F67" s="41">
        <v>0</v>
      </c>
      <c r="G67" s="41">
        <v>0</v>
      </c>
      <c r="H67" s="41">
        <v>0</v>
      </c>
      <c r="I67" s="41">
        <v>0</v>
      </c>
      <c r="J67" s="41">
        <v>122280</v>
      </c>
      <c r="K67" s="41">
        <v>122280</v>
      </c>
      <c r="L67" s="41">
        <v>122280</v>
      </c>
      <c r="M67" s="41">
        <v>122280</v>
      </c>
      <c r="N67" s="41">
        <v>122280</v>
      </c>
      <c r="O67" s="41">
        <v>122280</v>
      </c>
      <c r="P67" s="41">
        <v>122280</v>
      </c>
      <c r="Q67" s="41">
        <v>122280</v>
      </c>
      <c r="R67" s="40">
        <v>0</v>
      </c>
      <c r="S67" s="40">
        <v>0</v>
      </c>
      <c r="T67" s="40">
        <v>0</v>
      </c>
      <c r="U67" s="40">
        <v>0</v>
      </c>
      <c r="V67" s="40">
        <v>0</v>
      </c>
      <c r="W67" s="40">
        <v>0</v>
      </c>
      <c r="X67" s="40">
        <v>0</v>
      </c>
      <c r="Y67" s="40">
        <v>0</v>
      </c>
      <c r="Z67" s="40">
        <v>53450</v>
      </c>
      <c r="AA67" s="40">
        <v>61050</v>
      </c>
      <c r="AB67" s="40">
        <v>68700</v>
      </c>
      <c r="AC67" s="40">
        <v>76300</v>
      </c>
      <c r="AD67" s="40">
        <v>82450</v>
      </c>
      <c r="AE67" s="40">
        <v>88550</v>
      </c>
      <c r="AF67" s="40">
        <v>94650</v>
      </c>
      <c r="AG67" s="40">
        <v>100750</v>
      </c>
      <c r="AH67" s="41">
        <v>0</v>
      </c>
      <c r="AI67" s="41">
        <v>0</v>
      </c>
      <c r="AJ67" s="41">
        <v>0</v>
      </c>
      <c r="AK67" s="41">
        <v>0</v>
      </c>
      <c r="AL67" s="41">
        <v>0</v>
      </c>
      <c r="AM67" s="41">
        <v>0</v>
      </c>
      <c r="AN67" s="41">
        <v>0</v>
      </c>
      <c r="AO67" s="41">
        <v>0</v>
      </c>
      <c r="AP67" s="41">
        <v>101900</v>
      </c>
      <c r="AQ67" s="41">
        <v>101900</v>
      </c>
      <c r="AR67" s="41">
        <v>117184.99999999999</v>
      </c>
      <c r="AS67" s="41">
        <v>117184.99999999999</v>
      </c>
      <c r="AT67" s="41">
        <v>117184.99999999999</v>
      </c>
      <c r="AU67" s="41">
        <v>117184.99999999999</v>
      </c>
      <c r="AV67" s="41">
        <v>117184.99999999999</v>
      </c>
      <c r="AW67" s="41">
        <v>117184.99999999999</v>
      </c>
      <c r="AX67" s="40">
        <v>0</v>
      </c>
      <c r="AY67" s="40">
        <v>0</v>
      </c>
      <c r="AZ67" s="40">
        <v>0</v>
      </c>
      <c r="BA67" s="40">
        <v>0</v>
      </c>
      <c r="BB67" s="40">
        <v>0</v>
      </c>
      <c r="BC67" s="40">
        <v>0</v>
      </c>
      <c r="BD67" s="40">
        <v>0</v>
      </c>
      <c r="BE67" s="40">
        <v>0</v>
      </c>
      <c r="BF67" s="40">
        <f t="shared" si="17"/>
        <v>53450</v>
      </c>
      <c r="BG67" s="40">
        <f t="shared" si="18"/>
        <v>61050</v>
      </c>
      <c r="BH67" s="40">
        <f t="shared" si="19"/>
        <v>68700</v>
      </c>
      <c r="BI67" s="40">
        <f t="shared" si="20"/>
        <v>76300</v>
      </c>
      <c r="BJ67" s="40">
        <f t="shared" si="21"/>
        <v>82450</v>
      </c>
      <c r="BK67" s="40">
        <f t="shared" si="22"/>
        <v>88550</v>
      </c>
      <c r="BL67" s="40">
        <f t="shared" si="23"/>
        <v>94650</v>
      </c>
      <c r="BM67" s="40">
        <f t="shared" si="24"/>
        <v>100750</v>
      </c>
    </row>
    <row r="68" spans="1:65" x14ac:dyDescent="0.25">
      <c r="A68" t="s">
        <v>111</v>
      </c>
      <c r="B68" s="41">
        <v>0</v>
      </c>
      <c r="C68" s="41">
        <v>0</v>
      </c>
      <c r="D68" s="41">
        <v>0</v>
      </c>
      <c r="E68" s="41">
        <v>0</v>
      </c>
      <c r="F68" s="41">
        <v>0</v>
      </c>
      <c r="G68" s="41">
        <v>0</v>
      </c>
      <c r="H68" s="41">
        <v>0</v>
      </c>
      <c r="I68" s="41">
        <v>0</v>
      </c>
      <c r="J68" s="41">
        <v>122280</v>
      </c>
      <c r="K68" s="41">
        <v>122280</v>
      </c>
      <c r="L68" s="41">
        <v>122280</v>
      </c>
      <c r="M68" s="41">
        <v>122280</v>
      </c>
      <c r="N68" s="41">
        <v>122280</v>
      </c>
      <c r="O68" s="41">
        <v>122280</v>
      </c>
      <c r="P68" s="41">
        <v>122280</v>
      </c>
      <c r="Q68" s="41">
        <v>122280</v>
      </c>
      <c r="R68" s="40">
        <f t="shared" si="25"/>
        <v>47800</v>
      </c>
      <c r="S68" s="40">
        <f t="shared" ref="S68" si="388">AA68</f>
        <v>54600</v>
      </c>
      <c r="T68" s="40">
        <f t="shared" ref="T68" si="389">AB68</f>
        <v>61450</v>
      </c>
      <c r="U68" s="40">
        <f t="shared" ref="U68" si="390">AC68</f>
        <v>68250</v>
      </c>
      <c r="V68" s="40">
        <f t="shared" ref="V68" si="391">AD68</f>
        <v>73750</v>
      </c>
      <c r="W68" s="40">
        <f t="shared" ref="W68" si="392">AE68</f>
        <v>79200</v>
      </c>
      <c r="X68" s="40">
        <f t="shared" ref="X68" si="393">AF68</f>
        <v>84650</v>
      </c>
      <c r="Y68" s="40">
        <f t="shared" ref="Y68" si="394">AG68</f>
        <v>90100</v>
      </c>
      <c r="Z68" s="40">
        <v>47800</v>
      </c>
      <c r="AA68" s="40">
        <v>54600</v>
      </c>
      <c r="AB68" s="40">
        <v>61450</v>
      </c>
      <c r="AC68" s="40">
        <v>68250</v>
      </c>
      <c r="AD68" s="40">
        <v>73750</v>
      </c>
      <c r="AE68" s="40">
        <v>79200</v>
      </c>
      <c r="AF68" s="40">
        <v>84650</v>
      </c>
      <c r="AG68" s="40">
        <v>90100</v>
      </c>
      <c r="AH68" s="41">
        <v>0</v>
      </c>
      <c r="AI68" s="41">
        <v>0</v>
      </c>
      <c r="AJ68" s="41">
        <v>0</v>
      </c>
      <c r="AK68" s="41">
        <v>0</v>
      </c>
      <c r="AL68" s="41">
        <v>0</v>
      </c>
      <c r="AM68" s="41">
        <v>0</v>
      </c>
      <c r="AN68" s="41">
        <v>0</v>
      </c>
      <c r="AO68" s="41">
        <v>0</v>
      </c>
      <c r="AP68" s="41">
        <v>101900</v>
      </c>
      <c r="AQ68" s="41">
        <v>101900</v>
      </c>
      <c r="AR68" s="41">
        <v>117184.99999999999</v>
      </c>
      <c r="AS68" s="41">
        <v>117184.99999999999</v>
      </c>
      <c r="AT68" s="41">
        <v>117184.99999999999</v>
      </c>
      <c r="AU68" s="41">
        <v>117184.99999999999</v>
      </c>
      <c r="AV68" s="41">
        <v>117184.99999999999</v>
      </c>
      <c r="AW68" s="41">
        <v>117184.99999999999</v>
      </c>
      <c r="AX68" s="40">
        <f t="shared" ref="AX68" si="395">BF68</f>
        <v>47800</v>
      </c>
      <c r="AY68" s="40">
        <f t="shared" ref="AY68" si="396">BG68</f>
        <v>54600</v>
      </c>
      <c r="AZ68" s="40">
        <f t="shared" ref="AZ68" si="397">BH68</f>
        <v>61450</v>
      </c>
      <c r="BA68" s="40">
        <f t="shared" ref="BA68" si="398">BI68</f>
        <v>68250</v>
      </c>
      <c r="BB68" s="40">
        <f t="shared" ref="BB68" si="399">BJ68</f>
        <v>73750</v>
      </c>
      <c r="BC68" s="40">
        <f t="shared" ref="BC68" si="400">BK68</f>
        <v>79200</v>
      </c>
      <c r="BD68" s="40">
        <f t="shared" ref="BD68" si="401">BL68</f>
        <v>84650</v>
      </c>
      <c r="BE68" s="40">
        <f t="shared" ref="BE68" si="402">BM68</f>
        <v>90100</v>
      </c>
      <c r="BF68" s="40">
        <f t="shared" ref="BF68:BF104" si="403">Z68</f>
        <v>47800</v>
      </c>
      <c r="BG68" s="40">
        <f t="shared" ref="BG68:BG104" si="404">AA68</f>
        <v>54600</v>
      </c>
      <c r="BH68" s="40">
        <f t="shared" ref="BH68:BH104" si="405">AB68</f>
        <v>61450</v>
      </c>
      <c r="BI68" s="40">
        <f t="shared" ref="BI68:BI104" si="406">AC68</f>
        <v>68250</v>
      </c>
      <c r="BJ68" s="40">
        <f t="shared" ref="BJ68:BJ104" si="407">AD68</f>
        <v>73750</v>
      </c>
      <c r="BK68" s="40">
        <f t="shared" ref="BK68:BK104" si="408">AE68</f>
        <v>79200</v>
      </c>
      <c r="BL68" s="40">
        <f t="shared" ref="BL68:BL104" si="409">AF68</f>
        <v>84650</v>
      </c>
      <c r="BM68" s="40">
        <f t="shared" ref="BM68:BM104" si="410">AG68</f>
        <v>90100</v>
      </c>
    </row>
    <row r="69" spans="1:65" x14ac:dyDescent="0.25">
      <c r="A69" t="s">
        <v>112</v>
      </c>
      <c r="B69" s="41">
        <v>0</v>
      </c>
      <c r="C69" s="41">
        <v>0</v>
      </c>
      <c r="D69" s="41">
        <v>0</v>
      </c>
      <c r="E69" s="41">
        <v>0</v>
      </c>
      <c r="F69" s="41">
        <v>0</v>
      </c>
      <c r="G69" s="41">
        <v>0</v>
      </c>
      <c r="H69" s="41">
        <v>0</v>
      </c>
      <c r="I69" s="41">
        <v>0</v>
      </c>
      <c r="J69" s="41">
        <v>122280</v>
      </c>
      <c r="K69" s="41">
        <v>122280</v>
      </c>
      <c r="L69" s="41">
        <v>122280</v>
      </c>
      <c r="M69" s="41">
        <v>122280</v>
      </c>
      <c r="N69" s="41">
        <v>122280</v>
      </c>
      <c r="O69" s="41">
        <v>122280</v>
      </c>
      <c r="P69" s="41">
        <v>122280</v>
      </c>
      <c r="Q69" s="41">
        <v>122280</v>
      </c>
      <c r="R69" s="40">
        <v>0</v>
      </c>
      <c r="S69" s="40">
        <v>0</v>
      </c>
      <c r="T69" s="40">
        <v>0</v>
      </c>
      <c r="U69" s="40">
        <v>0</v>
      </c>
      <c r="V69" s="40">
        <v>0</v>
      </c>
      <c r="W69" s="40">
        <v>0</v>
      </c>
      <c r="X69" s="40">
        <v>0</v>
      </c>
      <c r="Y69" s="40">
        <v>0</v>
      </c>
      <c r="Z69" s="40">
        <v>53150</v>
      </c>
      <c r="AA69" s="40">
        <v>60750</v>
      </c>
      <c r="AB69" s="40">
        <v>68350</v>
      </c>
      <c r="AC69" s="40">
        <v>75900</v>
      </c>
      <c r="AD69" s="40">
        <v>82000</v>
      </c>
      <c r="AE69" s="40">
        <v>88050</v>
      </c>
      <c r="AF69" s="40">
        <v>94150</v>
      </c>
      <c r="AG69" s="40">
        <v>100200</v>
      </c>
      <c r="AH69" s="41">
        <v>0</v>
      </c>
      <c r="AI69" s="41">
        <v>0</v>
      </c>
      <c r="AJ69" s="41">
        <v>0</v>
      </c>
      <c r="AK69" s="41">
        <v>0</v>
      </c>
      <c r="AL69" s="41">
        <v>0</v>
      </c>
      <c r="AM69" s="41">
        <v>0</v>
      </c>
      <c r="AN69" s="41">
        <v>0</v>
      </c>
      <c r="AO69" s="41">
        <v>0</v>
      </c>
      <c r="AP69" s="41">
        <v>101900</v>
      </c>
      <c r="AQ69" s="41">
        <v>101900</v>
      </c>
      <c r="AR69" s="41">
        <v>117184.99999999999</v>
      </c>
      <c r="AS69" s="41">
        <v>117184.99999999999</v>
      </c>
      <c r="AT69" s="41">
        <v>117184.99999999999</v>
      </c>
      <c r="AU69" s="41">
        <v>117184.99999999999</v>
      </c>
      <c r="AV69" s="41">
        <v>117184.99999999999</v>
      </c>
      <c r="AW69" s="41">
        <v>117184.99999999999</v>
      </c>
      <c r="AX69" s="40">
        <v>0</v>
      </c>
      <c r="AY69" s="40">
        <v>0</v>
      </c>
      <c r="AZ69" s="40">
        <v>0</v>
      </c>
      <c r="BA69" s="40">
        <v>0</v>
      </c>
      <c r="BB69" s="40">
        <v>0</v>
      </c>
      <c r="BC69" s="40">
        <v>0</v>
      </c>
      <c r="BD69" s="40">
        <v>0</v>
      </c>
      <c r="BE69" s="40">
        <v>0</v>
      </c>
      <c r="BF69" s="40">
        <f t="shared" si="403"/>
        <v>53150</v>
      </c>
      <c r="BG69" s="40">
        <f t="shared" si="404"/>
        <v>60750</v>
      </c>
      <c r="BH69" s="40">
        <f t="shared" si="405"/>
        <v>68350</v>
      </c>
      <c r="BI69" s="40">
        <f t="shared" si="406"/>
        <v>75900</v>
      </c>
      <c r="BJ69" s="40">
        <f t="shared" si="407"/>
        <v>82000</v>
      </c>
      <c r="BK69" s="40">
        <f t="shared" si="408"/>
        <v>88050</v>
      </c>
      <c r="BL69" s="40">
        <f t="shared" si="409"/>
        <v>94150</v>
      </c>
      <c r="BM69" s="40">
        <f t="shared" si="410"/>
        <v>100200</v>
      </c>
    </row>
    <row r="70" spans="1:65" x14ac:dyDescent="0.25">
      <c r="A70" t="s">
        <v>41</v>
      </c>
      <c r="B70" s="41">
        <v>0</v>
      </c>
      <c r="C70" s="41">
        <v>0</v>
      </c>
      <c r="D70" s="41">
        <v>0</v>
      </c>
      <c r="E70" s="41">
        <v>0</v>
      </c>
      <c r="F70" s="41">
        <v>0</v>
      </c>
      <c r="G70" s="41">
        <v>0</v>
      </c>
      <c r="H70" s="41">
        <v>0</v>
      </c>
      <c r="I70" s="41">
        <v>0</v>
      </c>
      <c r="J70" s="41">
        <v>122280</v>
      </c>
      <c r="K70" s="41">
        <v>122280</v>
      </c>
      <c r="L70" s="41">
        <v>122280</v>
      </c>
      <c r="M70" s="41">
        <v>122280</v>
      </c>
      <c r="N70" s="41">
        <v>122280</v>
      </c>
      <c r="O70" s="41">
        <v>122280</v>
      </c>
      <c r="P70" s="41">
        <v>122280</v>
      </c>
      <c r="Q70" s="41">
        <v>122280</v>
      </c>
      <c r="R70" s="40">
        <v>0</v>
      </c>
      <c r="S70" s="40">
        <v>0</v>
      </c>
      <c r="T70" s="40">
        <v>0</v>
      </c>
      <c r="U70" s="40">
        <v>0</v>
      </c>
      <c r="V70" s="40">
        <v>0</v>
      </c>
      <c r="W70" s="40">
        <v>0</v>
      </c>
      <c r="X70" s="40">
        <v>0</v>
      </c>
      <c r="Y70" s="40">
        <v>0</v>
      </c>
      <c r="Z70" s="40">
        <v>42500</v>
      </c>
      <c r="AA70" s="40">
        <v>48600</v>
      </c>
      <c r="AB70" s="40">
        <v>54650</v>
      </c>
      <c r="AC70" s="40">
        <v>60700</v>
      </c>
      <c r="AD70" s="40">
        <v>65600</v>
      </c>
      <c r="AE70" s="40">
        <v>70450</v>
      </c>
      <c r="AF70" s="40">
        <v>75300</v>
      </c>
      <c r="AG70" s="40">
        <v>80150</v>
      </c>
      <c r="AH70" s="41">
        <v>0</v>
      </c>
      <c r="AI70" s="41">
        <v>0</v>
      </c>
      <c r="AJ70" s="41">
        <v>0</v>
      </c>
      <c r="AK70" s="41">
        <v>0</v>
      </c>
      <c r="AL70" s="41">
        <v>0</v>
      </c>
      <c r="AM70" s="41">
        <v>0</v>
      </c>
      <c r="AN70" s="41">
        <v>0</v>
      </c>
      <c r="AO70" s="41">
        <v>0</v>
      </c>
      <c r="AP70" s="41">
        <v>101900</v>
      </c>
      <c r="AQ70" s="41">
        <v>101900</v>
      </c>
      <c r="AR70" s="41">
        <v>117184.99999999999</v>
      </c>
      <c r="AS70" s="41">
        <v>117184.99999999999</v>
      </c>
      <c r="AT70" s="41">
        <v>117184.99999999999</v>
      </c>
      <c r="AU70" s="41">
        <v>117184.99999999999</v>
      </c>
      <c r="AV70" s="41">
        <v>117184.99999999999</v>
      </c>
      <c r="AW70" s="41">
        <v>117184.99999999999</v>
      </c>
      <c r="AX70" s="40">
        <v>0</v>
      </c>
      <c r="AY70" s="40">
        <v>0</v>
      </c>
      <c r="AZ70" s="40">
        <v>0</v>
      </c>
      <c r="BA70" s="40">
        <v>0</v>
      </c>
      <c r="BB70" s="40">
        <v>0</v>
      </c>
      <c r="BC70" s="40">
        <v>0</v>
      </c>
      <c r="BD70" s="40">
        <v>0</v>
      </c>
      <c r="BE70" s="40">
        <v>0</v>
      </c>
      <c r="BF70" s="40">
        <f t="shared" si="403"/>
        <v>42500</v>
      </c>
      <c r="BG70" s="40">
        <f t="shared" si="404"/>
        <v>48600</v>
      </c>
      <c r="BH70" s="40">
        <f t="shared" si="405"/>
        <v>54650</v>
      </c>
      <c r="BI70" s="40">
        <f t="shared" si="406"/>
        <v>60700</v>
      </c>
      <c r="BJ70" s="40">
        <f t="shared" si="407"/>
        <v>65600</v>
      </c>
      <c r="BK70" s="40">
        <f t="shared" si="408"/>
        <v>70450</v>
      </c>
      <c r="BL70" s="40">
        <f t="shared" si="409"/>
        <v>75300</v>
      </c>
      <c r="BM70" s="40">
        <f t="shared" si="410"/>
        <v>80150</v>
      </c>
    </row>
    <row r="71" spans="1:65" x14ac:dyDescent="0.25">
      <c r="A71" s="37" t="s">
        <v>113</v>
      </c>
      <c r="B71" s="41">
        <f t="shared" ref="B71:C103" si="411">J71</f>
        <v>122280</v>
      </c>
      <c r="C71" s="41">
        <f t="shared" si="411"/>
        <v>122280</v>
      </c>
      <c r="D71" s="41">
        <f t="shared" ref="D71" si="412">L71</f>
        <v>122280</v>
      </c>
      <c r="E71" s="41">
        <f t="shared" ref="E71" si="413">M71</f>
        <v>122280</v>
      </c>
      <c r="F71" s="41">
        <f t="shared" ref="F71" si="414">N71</f>
        <v>122280</v>
      </c>
      <c r="G71" s="41">
        <f t="shared" ref="G71" si="415">O71</f>
        <v>122280</v>
      </c>
      <c r="H71" s="41">
        <f t="shared" ref="H71" si="416">P71</f>
        <v>122280</v>
      </c>
      <c r="I71" s="41">
        <f t="shared" ref="I71" si="417">Q71</f>
        <v>122280</v>
      </c>
      <c r="J71" s="41">
        <v>122280</v>
      </c>
      <c r="K71" s="41">
        <v>122280</v>
      </c>
      <c r="L71" s="41">
        <v>122280</v>
      </c>
      <c r="M71" s="41">
        <v>122280</v>
      </c>
      <c r="N71" s="41">
        <v>122280</v>
      </c>
      <c r="O71" s="41">
        <v>122280</v>
      </c>
      <c r="P71" s="41">
        <v>122280</v>
      </c>
      <c r="Q71" s="41">
        <v>122280</v>
      </c>
      <c r="R71" s="40">
        <f t="shared" ref="R71:R103" si="418">Z71</f>
        <v>42500</v>
      </c>
      <c r="S71" s="40">
        <f t="shared" ref="S71" si="419">AA71</f>
        <v>48600</v>
      </c>
      <c r="T71" s="40">
        <f t="shared" ref="T71" si="420">AB71</f>
        <v>54650</v>
      </c>
      <c r="U71" s="40">
        <f t="shared" ref="U71" si="421">AC71</f>
        <v>60700</v>
      </c>
      <c r="V71" s="40">
        <f t="shared" ref="V71" si="422">AD71</f>
        <v>65600</v>
      </c>
      <c r="W71" s="40">
        <f t="shared" ref="W71" si="423">AE71</f>
        <v>70450</v>
      </c>
      <c r="X71" s="40">
        <f t="shared" ref="X71" si="424">AF71</f>
        <v>75300</v>
      </c>
      <c r="Y71" s="40">
        <f t="shared" ref="Y71" si="425">AG71</f>
        <v>80150</v>
      </c>
      <c r="Z71" s="40">
        <v>42500</v>
      </c>
      <c r="AA71" s="40">
        <v>48600</v>
      </c>
      <c r="AB71" s="40">
        <v>54650</v>
      </c>
      <c r="AC71" s="40">
        <v>60700</v>
      </c>
      <c r="AD71" s="40">
        <v>65600</v>
      </c>
      <c r="AE71" s="40">
        <v>70450</v>
      </c>
      <c r="AF71" s="40">
        <v>75300</v>
      </c>
      <c r="AG71" s="40">
        <v>80150</v>
      </c>
      <c r="AH71" s="41">
        <v>122280</v>
      </c>
      <c r="AI71" s="41">
        <v>122280</v>
      </c>
      <c r="AJ71" s="41">
        <v>142660</v>
      </c>
      <c r="AK71" s="41">
        <v>142660</v>
      </c>
      <c r="AL71" s="41">
        <v>142660</v>
      </c>
      <c r="AM71" s="41">
        <v>142660</v>
      </c>
      <c r="AN71" s="41">
        <v>142660</v>
      </c>
      <c r="AO71" s="41">
        <v>142660</v>
      </c>
      <c r="AP71" s="41">
        <v>101900</v>
      </c>
      <c r="AQ71" s="41">
        <v>101900</v>
      </c>
      <c r="AR71" s="41">
        <v>117184.99999999999</v>
      </c>
      <c r="AS71" s="41">
        <v>117184.99999999999</v>
      </c>
      <c r="AT71" s="41">
        <v>117184.99999999999</v>
      </c>
      <c r="AU71" s="41">
        <v>117184.99999999999</v>
      </c>
      <c r="AV71" s="41">
        <v>117184.99999999999</v>
      </c>
      <c r="AW71" s="41">
        <v>117184.99999999999</v>
      </c>
      <c r="AX71" s="40">
        <f t="shared" ref="AX71" si="426">BF71</f>
        <v>42500</v>
      </c>
      <c r="AY71" s="40">
        <f t="shared" ref="AY71" si="427">BG71</f>
        <v>48600</v>
      </c>
      <c r="AZ71" s="40">
        <f t="shared" ref="AZ71" si="428">BH71</f>
        <v>54650</v>
      </c>
      <c r="BA71" s="40">
        <f t="shared" ref="BA71" si="429">BI71</f>
        <v>60700</v>
      </c>
      <c r="BB71" s="40">
        <f t="shared" ref="BB71" si="430">BJ71</f>
        <v>65600</v>
      </c>
      <c r="BC71" s="40">
        <f t="shared" ref="BC71" si="431">BK71</f>
        <v>70450</v>
      </c>
      <c r="BD71" s="40">
        <f t="shared" ref="BD71" si="432">BL71</f>
        <v>75300</v>
      </c>
      <c r="BE71" s="40">
        <f t="shared" ref="BE71" si="433">BM71</f>
        <v>80150</v>
      </c>
      <c r="BF71" s="40">
        <f t="shared" si="403"/>
        <v>42500</v>
      </c>
      <c r="BG71" s="40">
        <f t="shared" si="404"/>
        <v>48600</v>
      </c>
      <c r="BH71" s="40">
        <f t="shared" si="405"/>
        <v>54650</v>
      </c>
      <c r="BI71" s="40">
        <f t="shared" si="406"/>
        <v>60700</v>
      </c>
      <c r="BJ71" s="40">
        <f t="shared" si="407"/>
        <v>65600</v>
      </c>
      <c r="BK71" s="40">
        <f t="shared" si="408"/>
        <v>70450</v>
      </c>
      <c r="BL71" s="40">
        <f t="shared" si="409"/>
        <v>75300</v>
      </c>
      <c r="BM71" s="40">
        <f t="shared" si="410"/>
        <v>80150</v>
      </c>
    </row>
    <row r="72" spans="1:65" x14ac:dyDescent="0.25">
      <c r="A72" t="s">
        <v>114</v>
      </c>
      <c r="B72" s="41">
        <v>0</v>
      </c>
      <c r="C72" s="41">
        <v>0</v>
      </c>
      <c r="D72" s="41">
        <v>0</v>
      </c>
      <c r="E72" s="41">
        <v>0</v>
      </c>
      <c r="F72" s="41">
        <v>0</v>
      </c>
      <c r="G72" s="41">
        <v>0</v>
      </c>
      <c r="H72" s="41">
        <v>0</v>
      </c>
      <c r="I72" s="41">
        <v>0</v>
      </c>
      <c r="J72" s="41">
        <v>122280</v>
      </c>
      <c r="K72" s="41">
        <v>122280</v>
      </c>
      <c r="L72" s="41">
        <v>122280</v>
      </c>
      <c r="M72" s="41">
        <v>122280</v>
      </c>
      <c r="N72" s="41">
        <v>122280</v>
      </c>
      <c r="O72" s="41">
        <v>122280</v>
      </c>
      <c r="P72" s="41">
        <v>122280</v>
      </c>
      <c r="Q72" s="41">
        <v>122280</v>
      </c>
      <c r="R72" s="40">
        <v>0</v>
      </c>
      <c r="S72" s="40">
        <v>0</v>
      </c>
      <c r="T72" s="40">
        <v>0</v>
      </c>
      <c r="U72" s="40">
        <v>0</v>
      </c>
      <c r="V72" s="40">
        <v>0</v>
      </c>
      <c r="W72" s="40">
        <v>0</v>
      </c>
      <c r="X72" s="40">
        <v>0</v>
      </c>
      <c r="Y72" s="40">
        <v>0</v>
      </c>
      <c r="Z72" s="40">
        <v>44450</v>
      </c>
      <c r="AA72" s="40">
        <v>50800</v>
      </c>
      <c r="AB72" s="40">
        <v>57150</v>
      </c>
      <c r="AC72" s="40">
        <v>63500</v>
      </c>
      <c r="AD72" s="40">
        <v>68600</v>
      </c>
      <c r="AE72" s="40">
        <v>73700</v>
      </c>
      <c r="AF72" s="40">
        <v>78750</v>
      </c>
      <c r="AG72" s="40">
        <v>83850</v>
      </c>
      <c r="AH72" s="41">
        <v>0</v>
      </c>
      <c r="AI72" s="41">
        <v>0</v>
      </c>
      <c r="AJ72" s="41">
        <v>0</v>
      </c>
      <c r="AK72" s="41">
        <v>0</v>
      </c>
      <c r="AL72" s="41">
        <v>0</v>
      </c>
      <c r="AM72" s="41">
        <v>0</v>
      </c>
      <c r="AN72" s="41">
        <v>0</v>
      </c>
      <c r="AO72" s="41">
        <v>0</v>
      </c>
      <c r="AP72" s="41">
        <v>101900</v>
      </c>
      <c r="AQ72" s="41">
        <v>101900</v>
      </c>
      <c r="AR72" s="41">
        <v>117184.99999999999</v>
      </c>
      <c r="AS72" s="41">
        <v>117184.99999999999</v>
      </c>
      <c r="AT72" s="41">
        <v>117184.99999999999</v>
      </c>
      <c r="AU72" s="41">
        <v>117184.99999999999</v>
      </c>
      <c r="AV72" s="41">
        <v>117184.99999999999</v>
      </c>
      <c r="AW72" s="41">
        <v>117184.99999999999</v>
      </c>
      <c r="AX72" s="40">
        <v>0</v>
      </c>
      <c r="AY72" s="40">
        <v>0</v>
      </c>
      <c r="AZ72" s="40">
        <v>0</v>
      </c>
      <c r="BA72" s="40">
        <v>0</v>
      </c>
      <c r="BB72" s="40">
        <v>0</v>
      </c>
      <c r="BC72" s="40">
        <v>0</v>
      </c>
      <c r="BD72" s="40">
        <v>0</v>
      </c>
      <c r="BE72" s="40">
        <v>0</v>
      </c>
      <c r="BF72" s="40">
        <f t="shared" si="403"/>
        <v>44450</v>
      </c>
      <c r="BG72" s="40">
        <f t="shared" si="404"/>
        <v>50800</v>
      </c>
      <c r="BH72" s="40">
        <f t="shared" si="405"/>
        <v>57150</v>
      </c>
      <c r="BI72" s="40">
        <f t="shared" si="406"/>
        <v>63500</v>
      </c>
      <c r="BJ72" s="40">
        <f t="shared" si="407"/>
        <v>68600</v>
      </c>
      <c r="BK72" s="40">
        <f t="shared" si="408"/>
        <v>73700</v>
      </c>
      <c r="BL72" s="40">
        <f t="shared" si="409"/>
        <v>78750</v>
      </c>
      <c r="BM72" s="40">
        <f t="shared" si="410"/>
        <v>83850</v>
      </c>
    </row>
    <row r="73" spans="1:65" x14ac:dyDescent="0.25">
      <c r="A73" t="s">
        <v>115</v>
      </c>
      <c r="B73" s="41">
        <v>0</v>
      </c>
      <c r="C73" s="41">
        <v>0</v>
      </c>
      <c r="D73" s="41">
        <v>0</v>
      </c>
      <c r="E73" s="41">
        <v>0</v>
      </c>
      <c r="F73" s="41">
        <v>0</v>
      </c>
      <c r="G73" s="41">
        <v>0</v>
      </c>
      <c r="H73" s="41">
        <v>0</v>
      </c>
      <c r="I73" s="41">
        <v>0</v>
      </c>
      <c r="J73" s="41">
        <v>122280</v>
      </c>
      <c r="K73" s="41">
        <v>122280</v>
      </c>
      <c r="L73" s="41">
        <v>122280</v>
      </c>
      <c r="M73" s="41">
        <v>122280</v>
      </c>
      <c r="N73" s="41">
        <v>122280</v>
      </c>
      <c r="O73" s="41">
        <v>122280</v>
      </c>
      <c r="P73" s="41">
        <v>122280</v>
      </c>
      <c r="Q73" s="41">
        <v>122280</v>
      </c>
      <c r="R73" s="40">
        <v>0</v>
      </c>
      <c r="S73" s="40">
        <v>0</v>
      </c>
      <c r="T73" s="40">
        <v>0</v>
      </c>
      <c r="U73" s="40">
        <v>0</v>
      </c>
      <c r="V73" s="40">
        <v>0</v>
      </c>
      <c r="W73" s="40">
        <v>0</v>
      </c>
      <c r="X73" s="40">
        <v>0</v>
      </c>
      <c r="Y73" s="40">
        <v>0</v>
      </c>
      <c r="Z73" s="40">
        <v>46700</v>
      </c>
      <c r="AA73" s="40">
        <v>53350</v>
      </c>
      <c r="AB73" s="40">
        <v>60000</v>
      </c>
      <c r="AC73" s="40">
        <v>66650</v>
      </c>
      <c r="AD73" s="40">
        <v>72000</v>
      </c>
      <c r="AE73" s="40">
        <v>77350</v>
      </c>
      <c r="AF73" s="40">
        <v>82650</v>
      </c>
      <c r="AG73" s="40">
        <v>88000</v>
      </c>
      <c r="AH73" s="41">
        <v>0</v>
      </c>
      <c r="AI73" s="41">
        <v>0</v>
      </c>
      <c r="AJ73" s="41">
        <v>0</v>
      </c>
      <c r="AK73" s="41">
        <v>0</v>
      </c>
      <c r="AL73" s="41">
        <v>0</v>
      </c>
      <c r="AM73" s="41">
        <v>0</v>
      </c>
      <c r="AN73" s="41">
        <v>0</v>
      </c>
      <c r="AO73" s="41">
        <v>0</v>
      </c>
      <c r="AP73" s="41">
        <v>101900</v>
      </c>
      <c r="AQ73" s="41">
        <v>101900</v>
      </c>
      <c r="AR73" s="41">
        <v>117184.99999999999</v>
      </c>
      <c r="AS73" s="41">
        <v>117184.99999999999</v>
      </c>
      <c r="AT73" s="41">
        <v>117184.99999999999</v>
      </c>
      <c r="AU73" s="41">
        <v>117184.99999999999</v>
      </c>
      <c r="AV73" s="41">
        <v>117184.99999999999</v>
      </c>
      <c r="AW73" s="41">
        <v>117184.99999999999</v>
      </c>
      <c r="AX73" s="40">
        <v>0</v>
      </c>
      <c r="AY73" s="40">
        <v>0</v>
      </c>
      <c r="AZ73" s="40">
        <v>0</v>
      </c>
      <c r="BA73" s="40">
        <v>0</v>
      </c>
      <c r="BB73" s="40">
        <v>0</v>
      </c>
      <c r="BC73" s="40">
        <v>0</v>
      </c>
      <c r="BD73" s="40">
        <v>0</v>
      </c>
      <c r="BE73" s="40">
        <v>0</v>
      </c>
      <c r="BF73" s="40">
        <f t="shared" si="403"/>
        <v>46700</v>
      </c>
      <c r="BG73" s="40">
        <f t="shared" si="404"/>
        <v>53350</v>
      </c>
      <c r="BH73" s="40">
        <f t="shared" si="405"/>
        <v>60000</v>
      </c>
      <c r="BI73" s="40">
        <f t="shared" si="406"/>
        <v>66650</v>
      </c>
      <c r="BJ73" s="40">
        <f t="shared" si="407"/>
        <v>72000</v>
      </c>
      <c r="BK73" s="40">
        <f t="shared" si="408"/>
        <v>77350</v>
      </c>
      <c r="BL73" s="40">
        <f t="shared" si="409"/>
        <v>82650</v>
      </c>
      <c r="BM73" s="40">
        <f t="shared" si="410"/>
        <v>88000</v>
      </c>
    </row>
    <row r="74" spans="1:65" x14ac:dyDescent="0.25">
      <c r="A74" s="37" t="s">
        <v>47</v>
      </c>
      <c r="B74" s="41">
        <f t="shared" si="411"/>
        <v>122280</v>
      </c>
      <c r="C74" s="41">
        <f t="shared" si="411"/>
        <v>122280</v>
      </c>
      <c r="D74" s="41">
        <f t="shared" ref="D74" si="434">L74</f>
        <v>122280</v>
      </c>
      <c r="E74" s="41">
        <f t="shared" ref="E74" si="435">M74</f>
        <v>122280</v>
      </c>
      <c r="F74" s="41">
        <f t="shared" ref="F74" si="436">N74</f>
        <v>122280</v>
      </c>
      <c r="G74" s="41">
        <f t="shared" ref="G74" si="437">O74</f>
        <v>122280</v>
      </c>
      <c r="H74" s="41">
        <f t="shared" ref="H74" si="438">P74</f>
        <v>122280</v>
      </c>
      <c r="I74" s="41">
        <f t="shared" ref="I74" si="439">Q74</f>
        <v>122280</v>
      </c>
      <c r="J74" s="41">
        <v>122280</v>
      </c>
      <c r="K74" s="41">
        <v>122280</v>
      </c>
      <c r="L74" s="41">
        <v>122280</v>
      </c>
      <c r="M74" s="41">
        <v>122280</v>
      </c>
      <c r="N74" s="41">
        <v>122280</v>
      </c>
      <c r="O74" s="41">
        <v>122280</v>
      </c>
      <c r="P74" s="41">
        <v>122280</v>
      </c>
      <c r="Q74" s="41">
        <v>122280</v>
      </c>
      <c r="R74" s="40">
        <f t="shared" si="418"/>
        <v>47800</v>
      </c>
      <c r="S74" s="40">
        <f t="shared" ref="S74" si="440">AA74</f>
        <v>54600</v>
      </c>
      <c r="T74" s="40">
        <f t="shared" ref="T74" si="441">AB74</f>
        <v>61450</v>
      </c>
      <c r="U74" s="40">
        <f t="shared" ref="U74" si="442">AC74</f>
        <v>68250</v>
      </c>
      <c r="V74" s="40">
        <f t="shared" ref="V74" si="443">AD74</f>
        <v>73750</v>
      </c>
      <c r="W74" s="40">
        <f t="shared" ref="W74" si="444">AE74</f>
        <v>79200</v>
      </c>
      <c r="X74" s="40">
        <f t="shared" ref="X74" si="445">AF74</f>
        <v>84650</v>
      </c>
      <c r="Y74" s="40">
        <f t="shared" ref="Y74" si="446">AG74</f>
        <v>90100</v>
      </c>
      <c r="Z74" s="40">
        <v>47800</v>
      </c>
      <c r="AA74" s="40">
        <v>54600</v>
      </c>
      <c r="AB74" s="40">
        <v>61450</v>
      </c>
      <c r="AC74" s="40">
        <v>68250</v>
      </c>
      <c r="AD74" s="40">
        <v>73750</v>
      </c>
      <c r="AE74" s="40">
        <v>79200</v>
      </c>
      <c r="AF74" s="40">
        <v>84650</v>
      </c>
      <c r="AG74" s="40">
        <v>90100</v>
      </c>
      <c r="AH74" s="41">
        <v>122280</v>
      </c>
      <c r="AI74" s="41">
        <v>122280</v>
      </c>
      <c r="AJ74" s="41">
        <v>142660</v>
      </c>
      <c r="AK74" s="41">
        <v>142660</v>
      </c>
      <c r="AL74" s="41">
        <v>142660</v>
      </c>
      <c r="AM74" s="41">
        <v>142660</v>
      </c>
      <c r="AN74" s="41">
        <v>142660</v>
      </c>
      <c r="AO74" s="41">
        <v>142660</v>
      </c>
      <c r="AP74" s="41">
        <v>101900</v>
      </c>
      <c r="AQ74" s="41">
        <v>101900</v>
      </c>
      <c r="AR74" s="41">
        <v>117184.99999999999</v>
      </c>
      <c r="AS74" s="41">
        <v>117184.99999999999</v>
      </c>
      <c r="AT74" s="41">
        <v>117184.99999999999</v>
      </c>
      <c r="AU74" s="41">
        <v>117184.99999999999</v>
      </c>
      <c r="AV74" s="41">
        <v>117184.99999999999</v>
      </c>
      <c r="AW74" s="41">
        <v>117184.99999999999</v>
      </c>
      <c r="AX74" s="40">
        <f t="shared" ref="AX74" si="447">BF74</f>
        <v>47800</v>
      </c>
      <c r="AY74" s="40">
        <f t="shared" ref="AY74" si="448">BG74</f>
        <v>54600</v>
      </c>
      <c r="AZ74" s="40">
        <f t="shared" ref="AZ74" si="449">BH74</f>
        <v>61450</v>
      </c>
      <c r="BA74" s="40">
        <f t="shared" ref="BA74" si="450">BI74</f>
        <v>68250</v>
      </c>
      <c r="BB74" s="40">
        <f t="shared" ref="BB74" si="451">BJ74</f>
        <v>73750</v>
      </c>
      <c r="BC74" s="40">
        <f t="shared" ref="BC74" si="452">BK74</f>
        <v>79200</v>
      </c>
      <c r="BD74" s="40">
        <f t="shared" ref="BD74" si="453">BL74</f>
        <v>84650</v>
      </c>
      <c r="BE74" s="40">
        <f t="shared" ref="BE74" si="454">BM74</f>
        <v>90100</v>
      </c>
      <c r="BF74" s="40">
        <f t="shared" si="403"/>
        <v>47800</v>
      </c>
      <c r="BG74" s="40">
        <f t="shared" si="404"/>
        <v>54600</v>
      </c>
      <c r="BH74" s="40">
        <f t="shared" si="405"/>
        <v>61450</v>
      </c>
      <c r="BI74" s="40">
        <f t="shared" si="406"/>
        <v>68250</v>
      </c>
      <c r="BJ74" s="40">
        <f t="shared" si="407"/>
        <v>73750</v>
      </c>
      <c r="BK74" s="40">
        <f t="shared" si="408"/>
        <v>79200</v>
      </c>
      <c r="BL74" s="40">
        <f t="shared" si="409"/>
        <v>84650</v>
      </c>
      <c r="BM74" s="40">
        <f t="shared" si="410"/>
        <v>90100</v>
      </c>
    </row>
    <row r="75" spans="1:65" x14ac:dyDescent="0.25">
      <c r="A75" t="s">
        <v>116</v>
      </c>
      <c r="B75" s="41">
        <v>0</v>
      </c>
      <c r="C75" s="41">
        <v>0</v>
      </c>
      <c r="D75" s="41">
        <v>0</v>
      </c>
      <c r="E75" s="41">
        <v>0</v>
      </c>
      <c r="F75" s="41">
        <v>0</v>
      </c>
      <c r="G75" s="41">
        <v>0</v>
      </c>
      <c r="H75" s="41">
        <v>0</v>
      </c>
      <c r="I75" s="41">
        <v>0</v>
      </c>
      <c r="J75" s="41">
        <v>122280</v>
      </c>
      <c r="K75" s="41">
        <v>122280</v>
      </c>
      <c r="L75" s="41">
        <v>122280</v>
      </c>
      <c r="M75" s="41">
        <v>122280</v>
      </c>
      <c r="N75" s="41">
        <v>122280</v>
      </c>
      <c r="O75" s="41">
        <v>122280</v>
      </c>
      <c r="P75" s="41">
        <v>122280</v>
      </c>
      <c r="Q75" s="41">
        <v>122280</v>
      </c>
      <c r="R75" s="40">
        <v>0</v>
      </c>
      <c r="S75" s="40">
        <v>0</v>
      </c>
      <c r="T75" s="40">
        <v>0</v>
      </c>
      <c r="U75" s="40">
        <v>0</v>
      </c>
      <c r="V75" s="40">
        <v>0</v>
      </c>
      <c r="W75" s="40">
        <v>0</v>
      </c>
      <c r="X75" s="40">
        <v>0</v>
      </c>
      <c r="Y75" s="40">
        <v>0</v>
      </c>
      <c r="Z75" s="40">
        <v>42500</v>
      </c>
      <c r="AA75" s="40">
        <v>48600</v>
      </c>
      <c r="AB75" s="40">
        <v>54650</v>
      </c>
      <c r="AC75" s="40">
        <v>60700</v>
      </c>
      <c r="AD75" s="40">
        <v>65600</v>
      </c>
      <c r="AE75" s="40">
        <v>70450</v>
      </c>
      <c r="AF75" s="40">
        <v>75300</v>
      </c>
      <c r="AG75" s="40">
        <v>80150</v>
      </c>
      <c r="AH75" s="41">
        <v>0</v>
      </c>
      <c r="AI75" s="41">
        <v>0</v>
      </c>
      <c r="AJ75" s="41">
        <v>0</v>
      </c>
      <c r="AK75" s="41">
        <v>0</v>
      </c>
      <c r="AL75" s="41">
        <v>0</v>
      </c>
      <c r="AM75" s="41">
        <v>0</v>
      </c>
      <c r="AN75" s="41">
        <v>0</v>
      </c>
      <c r="AO75" s="41">
        <v>0</v>
      </c>
      <c r="AP75" s="41">
        <v>101900</v>
      </c>
      <c r="AQ75" s="41">
        <v>101900</v>
      </c>
      <c r="AR75" s="41">
        <v>117184.99999999999</v>
      </c>
      <c r="AS75" s="41">
        <v>117184.99999999999</v>
      </c>
      <c r="AT75" s="41">
        <v>117184.99999999999</v>
      </c>
      <c r="AU75" s="41">
        <v>117184.99999999999</v>
      </c>
      <c r="AV75" s="41">
        <v>117184.99999999999</v>
      </c>
      <c r="AW75" s="41">
        <v>117184.99999999999</v>
      </c>
      <c r="AX75" s="40">
        <v>0</v>
      </c>
      <c r="AY75" s="40">
        <v>0</v>
      </c>
      <c r="AZ75" s="40">
        <v>0</v>
      </c>
      <c r="BA75" s="40">
        <v>0</v>
      </c>
      <c r="BB75" s="40">
        <v>0</v>
      </c>
      <c r="BC75" s="40">
        <v>0</v>
      </c>
      <c r="BD75" s="40">
        <v>0</v>
      </c>
      <c r="BE75" s="40">
        <v>0</v>
      </c>
      <c r="BF75" s="40">
        <f t="shared" si="403"/>
        <v>42500</v>
      </c>
      <c r="BG75" s="40">
        <f t="shared" si="404"/>
        <v>48600</v>
      </c>
      <c r="BH75" s="40">
        <f t="shared" si="405"/>
        <v>54650</v>
      </c>
      <c r="BI75" s="40">
        <f t="shared" si="406"/>
        <v>60700</v>
      </c>
      <c r="BJ75" s="40">
        <f t="shared" si="407"/>
        <v>65600</v>
      </c>
      <c r="BK75" s="40">
        <f t="shared" si="408"/>
        <v>70450</v>
      </c>
      <c r="BL75" s="40">
        <f t="shared" si="409"/>
        <v>75300</v>
      </c>
      <c r="BM75" s="40">
        <f t="shared" si="410"/>
        <v>80150</v>
      </c>
    </row>
    <row r="76" spans="1:65" x14ac:dyDescent="0.25">
      <c r="A76" t="s">
        <v>117</v>
      </c>
      <c r="B76" s="41">
        <v>0</v>
      </c>
      <c r="C76" s="41">
        <v>0</v>
      </c>
      <c r="D76" s="41">
        <v>0</v>
      </c>
      <c r="E76" s="41">
        <v>0</v>
      </c>
      <c r="F76" s="41">
        <v>0</v>
      </c>
      <c r="G76" s="41">
        <v>0</v>
      </c>
      <c r="H76" s="41">
        <v>0</v>
      </c>
      <c r="I76" s="41">
        <v>0</v>
      </c>
      <c r="J76" s="41">
        <v>122280</v>
      </c>
      <c r="K76" s="41">
        <v>122280</v>
      </c>
      <c r="L76" s="41">
        <v>122280</v>
      </c>
      <c r="M76" s="41">
        <v>122280</v>
      </c>
      <c r="N76" s="41">
        <v>122280</v>
      </c>
      <c r="O76" s="41">
        <v>122280</v>
      </c>
      <c r="P76" s="41">
        <v>122280</v>
      </c>
      <c r="Q76" s="41">
        <v>122280</v>
      </c>
      <c r="R76" s="40">
        <v>0</v>
      </c>
      <c r="S76" s="40">
        <v>0</v>
      </c>
      <c r="T76" s="40">
        <v>0</v>
      </c>
      <c r="U76" s="40">
        <v>0</v>
      </c>
      <c r="V76" s="40">
        <v>0</v>
      </c>
      <c r="W76" s="40">
        <v>0</v>
      </c>
      <c r="X76" s="40">
        <v>0</v>
      </c>
      <c r="Y76" s="40">
        <v>0</v>
      </c>
      <c r="Z76" s="40">
        <v>51150</v>
      </c>
      <c r="AA76" s="40">
        <v>58450</v>
      </c>
      <c r="AB76" s="40">
        <v>65750</v>
      </c>
      <c r="AC76" s="40">
        <v>73050</v>
      </c>
      <c r="AD76" s="40">
        <v>78900</v>
      </c>
      <c r="AE76" s="40">
        <v>84750</v>
      </c>
      <c r="AF76" s="40">
        <v>90600</v>
      </c>
      <c r="AG76" s="40">
        <v>96450</v>
      </c>
      <c r="AH76" s="41">
        <v>0</v>
      </c>
      <c r="AI76" s="41">
        <v>0</v>
      </c>
      <c r="AJ76" s="41">
        <v>0</v>
      </c>
      <c r="AK76" s="41">
        <v>0</v>
      </c>
      <c r="AL76" s="41">
        <v>0</v>
      </c>
      <c r="AM76" s="41">
        <v>0</v>
      </c>
      <c r="AN76" s="41">
        <v>0</v>
      </c>
      <c r="AO76" s="41">
        <v>0</v>
      </c>
      <c r="AP76" s="41">
        <v>101900</v>
      </c>
      <c r="AQ76" s="41">
        <v>101900</v>
      </c>
      <c r="AR76" s="41">
        <v>117184.99999999999</v>
      </c>
      <c r="AS76" s="41">
        <v>117184.99999999999</v>
      </c>
      <c r="AT76" s="41">
        <v>117184.99999999999</v>
      </c>
      <c r="AU76" s="41">
        <v>117184.99999999999</v>
      </c>
      <c r="AV76" s="41">
        <v>117184.99999999999</v>
      </c>
      <c r="AW76" s="41">
        <v>117184.99999999999</v>
      </c>
      <c r="AX76" s="40">
        <v>0</v>
      </c>
      <c r="AY76" s="40">
        <v>0</v>
      </c>
      <c r="AZ76" s="40">
        <v>0</v>
      </c>
      <c r="BA76" s="40">
        <v>0</v>
      </c>
      <c r="BB76" s="40">
        <v>0</v>
      </c>
      <c r="BC76" s="40">
        <v>0</v>
      </c>
      <c r="BD76" s="40">
        <v>0</v>
      </c>
      <c r="BE76" s="40">
        <v>0</v>
      </c>
      <c r="BF76" s="40">
        <f t="shared" si="403"/>
        <v>51150</v>
      </c>
      <c r="BG76" s="40">
        <f t="shared" si="404"/>
        <v>58450</v>
      </c>
      <c r="BH76" s="40">
        <f t="shared" si="405"/>
        <v>65750</v>
      </c>
      <c r="BI76" s="40">
        <f t="shared" si="406"/>
        <v>73050</v>
      </c>
      <c r="BJ76" s="40">
        <f t="shared" si="407"/>
        <v>78900</v>
      </c>
      <c r="BK76" s="40">
        <f t="shared" si="408"/>
        <v>84750</v>
      </c>
      <c r="BL76" s="40">
        <f t="shared" si="409"/>
        <v>90600</v>
      </c>
      <c r="BM76" s="40">
        <f t="shared" si="410"/>
        <v>96450</v>
      </c>
    </row>
    <row r="77" spans="1:65" x14ac:dyDescent="0.25">
      <c r="A77" t="s">
        <v>118</v>
      </c>
      <c r="B77" s="41">
        <v>0</v>
      </c>
      <c r="C77" s="41">
        <v>0</v>
      </c>
      <c r="D77" s="41">
        <v>0</v>
      </c>
      <c r="E77" s="41">
        <v>0</v>
      </c>
      <c r="F77" s="41">
        <v>0</v>
      </c>
      <c r="G77" s="41">
        <v>0</v>
      </c>
      <c r="H77" s="41">
        <v>0</v>
      </c>
      <c r="I77" s="41">
        <v>0</v>
      </c>
      <c r="J77" s="41">
        <v>122280</v>
      </c>
      <c r="K77" s="41">
        <v>122280</v>
      </c>
      <c r="L77" s="41">
        <v>122280</v>
      </c>
      <c r="M77" s="41">
        <v>122280</v>
      </c>
      <c r="N77" s="41">
        <v>122280</v>
      </c>
      <c r="O77" s="41">
        <v>122280</v>
      </c>
      <c r="P77" s="41">
        <v>122280</v>
      </c>
      <c r="Q77" s="41">
        <v>122280</v>
      </c>
      <c r="R77" s="40">
        <v>0</v>
      </c>
      <c r="S77" s="40">
        <v>0</v>
      </c>
      <c r="T77" s="40">
        <v>0</v>
      </c>
      <c r="U77" s="40">
        <v>0</v>
      </c>
      <c r="V77" s="40">
        <v>0</v>
      </c>
      <c r="W77" s="40">
        <v>0</v>
      </c>
      <c r="X77" s="40">
        <v>0</v>
      </c>
      <c r="Y77" s="40">
        <v>0</v>
      </c>
      <c r="Z77" s="40">
        <v>42500</v>
      </c>
      <c r="AA77" s="40">
        <v>48600</v>
      </c>
      <c r="AB77" s="40">
        <v>54650</v>
      </c>
      <c r="AC77" s="40">
        <v>60700</v>
      </c>
      <c r="AD77" s="40">
        <v>65600</v>
      </c>
      <c r="AE77" s="40">
        <v>70450</v>
      </c>
      <c r="AF77" s="40">
        <v>75300</v>
      </c>
      <c r="AG77" s="40">
        <v>80150</v>
      </c>
      <c r="AH77" s="41">
        <v>0</v>
      </c>
      <c r="AI77" s="41">
        <v>0</v>
      </c>
      <c r="AJ77" s="41">
        <v>0</v>
      </c>
      <c r="AK77" s="41">
        <v>0</v>
      </c>
      <c r="AL77" s="41">
        <v>0</v>
      </c>
      <c r="AM77" s="41">
        <v>0</v>
      </c>
      <c r="AN77" s="41">
        <v>0</v>
      </c>
      <c r="AO77" s="41">
        <v>0</v>
      </c>
      <c r="AP77" s="41">
        <v>101900</v>
      </c>
      <c r="AQ77" s="41">
        <v>101900</v>
      </c>
      <c r="AR77" s="41">
        <v>117184.99999999999</v>
      </c>
      <c r="AS77" s="41">
        <v>117184.99999999999</v>
      </c>
      <c r="AT77" s="41">
        <v>117184.99999999999</v>
      </c>
      <c r="AU77" s="41">
        <v>117184.99999999999</v>
      </c>
      <c r="AV77" s="41">
        <v>117184.99999999999</v>
      </c>
      <c r="AW77" s="41">
        <v>117184.99999999999</v>
      </c>
      <c r="AX77" s="40">
        <v>0</v>
      </c>
      <c r="AY77" s="40">
        <v>0</v>
      </c>
      <c r="AZ77" s="40">
        <v>0</v>
      </c>
      <c r="BA77" s="40">
        <v>0</v>
      </c>
      <c r="BB77" s="40">
        <v>0</v>
      </c>
      <c r="BC77" s="40">
        <v>0</v>
      </c>
      <c r="BD77" s="40">
        <v>0</v>
      </c>
      <c r="BE77" s="40">
        <v>0</v>
      </c>
      <c r="BF77" s="40">
        <f t="shared" si="403"/>
        <v>42500</v>
      </c>
      <c r="BG77" s="40">
        <f t="shared" si="404"/>
        <v>48600</v>
      </c>
      <c r="BH77" s="40">
        <f t="shared" si="405"/>
        <v>54650</v>
      </c>
      <c r="BI77" s="40">
        <f t="shared" si="406"/>
        <v>60700</v>
      </c>
      <c r="BJ77" s="40">
        <f t="shared" si="407"/>
        <v>65600</v>
      </c>
      <c r="BK77" s="40">
        <f t="shared" si="408"/>
        <v>70450</v>
      </c>
      <c r="BL77" s="40">
        <f t="shared" si="409"/>
        <v>75300</v>
      </c>
      <c r="BM77" s="40">
        <f t="shared" si="410"/>
        <v>80150</v>
      </c>
    </row>
    <row r="78" spans="1:65" x14ac:dyDescent="0.25">
      <c r="A78" t="s">
        <v>119</v>
      </c>
      <c r="B78" s="41">
        <v>0</v>
      </c>
      <c r="C78" s="41">
        <v>0</v>
      </c>
      <c r="D78" s="41">
        <v>0</v>
      </c>
      <c r="E78" s="41">
        <v>0</v>
      </c>
      <c r="F78" s="41">
        <v>0</v>
      </c>
      <c r="G78" s="41">
        <v>0</v>
      </c>
      <c r="H78" s="41">
        <v>0</v>
      </c>
      <c r="I78" s="41">
        <v>0</v>
      </c>
      <c r="J78" s="41">
        <v>122280</v>
      </c>
      <c r="K78" s="41">
        <v>122280</v>
      </c>
      <c r="L78" s="41">
        <v>122280</v>
      </c>
      <c r="M78" s="41">
        <v>122280</v>
      </c>
      <c r="N78" s="41">
        <v>122280</v>
      </c>
      <c r="O78" s="41">
        <v>122280</v>
      </c>
      <c r="P78" s="41">
        <v>122280</v>
      </c>
      <c r="Q78" s="41">
        <v>122280</v>
      </c>
      <c r="R78" s="40">
        <v>0</v>
      </c>
      <c r="S78" s="40">
        <v>0</v>
      </c>
      <c r="T78" s="40">
        <v>0</v>
      </c>
      <c r="U78" s="40">
        <v>0</v>
      </c>
      <c r="V78" s="40">
        <v>0</v>
      </c>
      <c r="W78" s="40">
        <v>0</v>
      </c>
      <c r="X78" s="40">
        <v>0</v>
      </c>
      <c r="Y78" s="40">
        <v>0</v>
      </c>
      <c r="Z78" s="40">
        <v>42500</v>
      </c>
      <c r="AA78" s="40">
        <v>48600</v>
      </c>
      <c r="AB78" s="40">
        <v>54650</v>
      </c>
      <c r="AC78" s="40">
        <v>60700</v>
      </c>
      <c r="AD78" s="40">
        <v>65600</v>
      </c>
      <c r="AE78" s="40">
        <v>70450</v>
      </c>
      <c r="AF78" s="40">
        <v>75300</v>
      </c>
      <c r="AG78" s="40">
        <v>80150</v>
      </c>
      <c r="AH78" s="41">
        <v>0</v>
      </c>
      <c r="AI78" s="41">
        <v>0</v>
      </c>
      <c r="AJ78" s="41">
        <v>0</v>
      </c>
      <c r="AK78" s="41">
        <v>0</v>
      </c>
      <c r="AL78" s="41">
        <v>0</v>
      </c>
      <c r="AM78" s="41">
        <v>0</v>
      </c>
      <c r="AN78" s="41">
        <v>0</v>
      </c>
      <c r="AO78" s="41">
        <v>0</v>
      </c>
      <c r="AP78" s="41">
        <v>101900</v>
      </c>
      <c r="AQ78" s="41">
        <v>101900</v>
      </c>
      <c r="AR78" s="41">
        <v>117184.99999999999</v>
      </c>
      <c r="AS78" s="41">
        <v>117184.99999999999</v>
      </c>
      <c r="AT78" s="41">
        <v>117184.99999999999</v>
      </c>
      <c r="AU78" s="41">
        <v>117184.99999999999</v>
      </c>
      <c r="AV78" s="41">
        <v>117184.99999999999</v>
      </c>
      <c r="AW78" s="41">
        <v>117184.99999999999</v>
      </c>
      <c r="AX78" s="40">
        <v>0</v>
      </c>
      <c r="AY78" s="40">
        <v>0</v>
      </c>
      <c r="AZ78" s="40">
        <v>0</v>
      </c>
      <c r="BA78" s="40">
        <v>0</v>
      </c>
      <c r="BB78" s="40">
        <v>0</v>
      </c>
      <c r="BC78" s="40">
        <v>0</v>
      </c>
      <c r="BD78" s="40">
        <v>0</v>
      </c>
      <c r="BE78" s="40">
        <v>0</v>
      </c>
      <c r="BF78" s="40">
        <f t="shared" si="403"/>
        <v>42500</v>
      </c>
      <c r="BG78" s="40">
        <f t="shared" si="404"/>
        <v>48600</v>
      </c>
      <c r="BH78" s="40">
        <f t="shared" si="405"/>
        <v>54650</v>
      </c>
      <c r="BI78" s="40">
        <f t="shared" si="406"/>
        <v>60700</v>
      </c>
      <c r="BJ78" s="40">
        <f t="shared" si="407"/>
        <v>65600</v>
      </c>
      <c r="BK78" s="40">
        <f t="shared" si="408"/>
        <v>70450</v>
      </c>
      <c r="BL78" s="40">
        <f t="shared" si="409"/>
        <v>75300</v>
      </c>
      <c r="BM78" s="40">
        <f t="shared" si="410"/>
        <v>80150</v>
      </c>
    </row>
    <row r="79" spans="1:65" x14ac:dyDescent="0.25">
      <c r="A79" t="s">
        <v>120</v>
      </c>
      <c r="B79" s="41">
        <v>0</v>
      </c>
      <c r="C79" s="41">
        <v>0</v>
      </c>
      <c r="D79" s="41">
        <v>0</v>
      </c>
      <c r="E79" s="41">
        <v>0</v>
      </c>
      <c r="F79" s="41">
        <v>0</v>
      </c>
      <c r="G79" s="41">
        <v>0</v>
      </c>
      <c r="H79" s="41">
        <v>0</v>
      </c>
      <c r="I79" s="41">
        <v>0</v>
      </c>
      <c r="J79" s="41">
        <v>122280</v>
      </c>
      <c r="K79" s="41">
        <v>122280</v>
      </c>
      <c r="L79" s="41">
        <v>122280</v>
      </c>
      <c r="M79" s="41">
        <v>122280</v>
      </c>
      <c r="N79" s="41">
        <v>122280</v>
      </c>
      <c r="O79" s="41">
        <v>122280</v>
      </c>
      <c r="P79" s="41">
        <v>122280</v>
      </c>
      <c r="Q79" s="41">
        <v>122280</v>
      </c>
      <c r="R79" s="40">
        <f t="shared" si="418"/>
        <v>42500</v>
      </c>
      <c r="S79" s="40">
        <f t="shared" ref="S79" si="455">AA79</f>
        <v>48600</v>
      </c>
      <c r="T79" s="40">
        <f t="shared" ref="T79" si="456">AB79</f>
        <v>54650</v>
      </c>
      <c r="U79" s="40">
        <f t="shared" ref="U79" si="457">AC79</f>
        <v>60700</v>
      </c>
      <c r="V79" s="40">
        <f t="shared" ref="V79" si="458">AD79</f>
        <v>65600</v>
      </c>
      <c r="W79" s="40">
        <f t="shared" ref="W79" si="459">AE79</f>
        <v>70450</v>
      </c>
      <c r="X79" s="40">
        <f t="shared" ref="X79" si="460">AF79</f>
        <v>75300</v>
      </c>
      <c r="Y79" s="40">
        <f t="shared" ref="Y79" si="461">AG79</f>
        <v>80150</v>
      </c>
      <c r="Z79" s="40">
        <v>42500</v>
      </c>
      <c r="AA79" s="40">
        <v>48600</v>
      </c>
      <c r="AB79" s="40">
        <v>54650</v>
      </c>
      <c r="AC79" s="40">
        <v>60700</v>
      </c>
      <c r="AD79" s="40">
        <v>65600</v>
      </c>
      <c r="AE79" s="40">
        <v>70450</v>
      </c>
      <c r="AF79" s="40">
        <v>75300</v>
      </c>
      <c r="AG79" s="40">
        <v>80150</v>
      </c>
      <c r="AH79" s="41">
        <v>0</v>
      </c>
      <c r="AI79" s="41">
        <v>0</v>
      </c>
      <c r="AJ79" s="41">
        <v>0</v>
      </c>
      <c r="AK79" s="41">
        <v>0</v>
      </c>
      <c r="AL79" s="41">
        <v>0</v>
      </c>
      <c r="AM79" s="41">
        <v>0</v>
      </c>
      <c r="AN79" s="41">
        <v>0</v>
      </c>
      <c r="AO79" s="41">
        <v>0</v>
      </c>
      <c r="AP79" s="41">
        <v>101900</v>
      </c>
      <c r="AQ79" s="41">
        <v>101900</v>
      </c>
      <c r="AR79" s="41">
        <v>117184.99999999999</v>
      </c>
      <c r="AS79" s="41">
        <v>117184.99999999999</v>
      </c>
      <c r="AT79" s="41">
        <v>117184.99999999999</v>
      </c>
      <c r="AU79" s="41">
        <v>117184.99999999999</v>
      </c>
      <c r="AV79" s="41">
        <v>117184.99999999999</v>
      </c>
      <c r="AW79" s="41">
        <v>117184.99999999999</v>
      </c>
      <c r="AX79" s="40">
        <f t="shared" ref="AX79" si="462">BF79</f>
        <v>42500</v>
      </c>
      <c r="AY79" s="40">
        <f t="shared" ref="AY79" si="463">BG79</f>
        <v>48600</v>
      </c>
      <c r="AZ79" s="40">
        <f t="shared" ref="AZ79" si="464">BH79</f>
        <v>54650</v>
      </c>
      <c r="BA79" s="40">
        <f t="shared" ref="BA79" si="465">BI79</f>
        <v>60700</v>
      </c>
      <c r="BB79" s="40">
        <f t="shared" ref="BB79" si="466">BJ79</f>
        <v>65600</v>
      </c>
      <c r="BC79" s="40">
        <f t="shared" ref="BC79" si="467">BK79</f>
        <v>70450</v>
      </c>
      <c r="BD79" s="40">
        <f t="shared" ref="BD79" si="468">BL79</f>
        <v>75300</v>
      </c>
      <c r="BE79" s="40">
        <f t="shared" ref="BE79" si="469">BM79</f>
        <v>80150</v>
      </c>
      <c r="BF79" s="40">
        <f t="shared" si="403"/>
        <v>42500</v>
      </c>
      <c r="BG79" s="40">
        <f t="shared" si="404"/>
        <v>48600</v>
      </c>
      <c r="BH79" s="40">
        <f t="shared" si="405"/>
        <v>54650</v>
      </c>
      <c r="BI79" s="40">
        <f t="shared" si="406"/>
        <v>60700</v>
      </c>
      <c r="BJ79" s="40">
        <f t="shared" si="407"/>
        <v>65600</v>
      </c>
      <c r="BK79" s="40">
        <f t="shared" si="408"/>
        <v>70450</v>
      </c>
      <c r="BL79" s="40">
        <f t="shared" si="409"/>
        <v>75300</v>
      </c>
      <c r="BM79" s="40">
        <f t="shared" si="410"/>
        <v>80150</v>
      </c>
    </row>
    <row r="80" spans="1:65" x14ac:dyDescent="0.25">
      <c r="A80" t="s">
        <v>121</v>
      </c>
      <c r="B80" s="41">
        <v>0</v>
      </c>
      <c r="C80" s="41">
        <v>0</v>
      </c>
      <c r="D80" s="41">
        <v>0</v>
      </c>
      <c r="E80" s="41">
        <v>0</v>
      </c>
      <c r="F80" s="41">
        <v>0</v>
      </c>
      <c r="G80" s="41">
        <v>0</v>
      </c>
      <c r="H80" s="41">
        <v>0</v>
      </c>
      <c r="I80" s="41">
        <v>0</v>
      </c>
      <c r="J80" s="41">
        <v>122280</v>
      </c>
      <c r="K80" s="41">
        <v>122280</v>
      </c>
      <c r="L80" s="41">
        <v>122280</v>
      </c>
      <c r="M80" s="41">
        <v>122280</v>
      </c>
      <c r="N80" s="41">
        <v>122280</v>
      </c>
      <c r="O80" s="41">
        <v>122280</v>
      </c>
      <c r="P80" s="41">
        <v>122280</v>
      </c>
      <c r="Q80" s="41">
        <v>122280</v>
      </c>
      <c r="R80" s="40">
        <v>0</v>
      </c>
      <c r="S80" s="40">
        <v>0</v>
      </c>
      <c r="T80" s="40">
        <v>0</v>
      </c>
      <c r="U80" s="40">
        <v>0</v>
      </c>
      <c r="V80" s="40">
        <v>0</v>
      </c>
      <c r="W80" s="40">
        <v>0</v>
      </c>
      <c r="X80" s="40">
        <v>0</v>
      </c>
      <c r="Y80" s="40">
        <v>0</v>
      </c>
      <c r="Z80" s="40">
        <v>48250</v>
      </c>
      <c r="AA80" s="40">
        <v>55150</v>
      </c>
      <c r="AB80" s="40">
        <v>62050</v>
      </c>
      <c r="AC80" s="40">
        <v>68900</v>
      </c>
      <c r="AD80" s="40">
        <v>74450</v>
      </c>
      <c r="AE80" s="40">
        <v>79950</v>
      </c>
      <c r="AF80" s="40">
        <v>85450</v>
      </c>
      <c r="AG80" s="40">
        <v>90950</v>
      </c>
      <c r="AH80" s="41">
        <v>0</v>
      </c>
      <c r="AI80" s="41">
        <v>0</v>
      </c>
      <c r="AJ80" s="41">
        <v>0</v>
      </c>
      <c r="AK80" s="41">
        <v>0</v>
      </c>
      <c r="AL80" s="41">
        <v>0</v>
      </c>
      <c r="AM80" s="41">
        <v>0</v>
      </c>
      <c r="AN80" s="41">
        <v>0</v>
      </c>
      <c r="AO80" s="41">
        <v>0</v>
      </c>
      <c r="AP80" s="41">
        <v>101900</v>
      </c>
      <c r="AQ80" s="41">
        <v>101900</v>
      </c>
      <c r="AR80" s="41">
        <v>117184.99999999999</v>
      </c>
      <c r="AS80" s="41">
        <v>117184.99999999999</v>
      </c>
      <c r="AT80" s="41">
        <v>117184.99999999999</v>
      </c>
      <c r="AU80" s="41">
        <v>117184.99999999999</v>
      </c>
      <c r="AV80" s="41">
        <v>117184.99999999999</v>
      </c>
      <c r="AW80" s="41">
        <v>117184.99999999999</v>
      </c>
      <c r="AX80" s="40">
        <v>0</v>
      </c>
      <c r="AY80" s="40">
        <v>0</v>
      </c>
      <c r="AZ80" s="40">
        <v>0</v>
      </c>
      <c r="BA80" s="40">
        <v>0</v>
      </c>
      <c r="BB80" s="40">
        <v>0</v>
      </c>
      <c r="BC80" s="40">
        <v>0</v>
      </c>
      <c r="BD80" s="40">
        <v>0</v>
      </c>
      <c r="BE80" s="40">
        <v>0</v>
      </c>
      <c r="BF80" s="40">
        <f t="shared" si="403"/>
        <v>48250</v>
      </c>
      <c r="BG80" s="40">
        <f t="shared" si="404"/>
        <v>55150</v>
      </c>
      <c r="BH80" s="40">
        <f t="shared" si="405"/>
        <v>62050</v>
      </c>
      <c r="BI80" s="40">
        <f t="shared" si="406"/>
        <v>68900</v>
      </c>
      <c r="BJ80" s="40">
        <f t="shared" si="407"/>
        <v>74450</v>
      </c>
      <c r="BK80" s="40">
        <f t="shared" si="408"/>
        <v>79950</v>
      </c>
      <c r="BL80" s="40">
        <f t="shared" si="409"/>
        <v>85450</v>
      </c>
      <c r="BM80" s="40">
        <f t="shared" si="410"/>
        <v>90950</v>
      </c>
    </row>
    <row r="81" spans="1:65" x14ac:dyDescent="0.25">
      <c r="A81" t="s">
        <v>32</v>
      </c>
      <c r="B81" s="41">
        <v>0</v>
      </c>
      <c r="C81" s="41">
        <v>0</v>
      </c>
      <c r="D81" s="41">
        <v>0</v>
      </c>
      <c r="E81" s="41">
        <v>0</v>
      </c>
      <c r="F81" s="41">
        <v>0</v>
      </c>
      <c r="G81" s="41">
        <v>0</v>
      </c>
      <c r="H81" s="41">
        <v>0</v>
      </c>
      <c r="I81" s="41">
        <v>0</v>
      </c>
      <c r="J81" s="41">
        <v>122280</v>
      </c>
      <c r="K81" s="41">
        <v>122280</v>
      </c>
      <c r="L81" s="41">
        <v>122280</v>
      </c>
      <c r="M81" s="41">
        <v>122280</v>
      </c>
      <c r="N81" s="41">
        <v>122280</v>
      </c>
      <c r="O81" s="41">
        <v>122280</v>
      </c>
      <c r="P81" s="41">
        <v>122280</v>
      </c>
      <c r="Q81" s="41">
        <v>122280</v>
      </c>
      <c r="R81" s="40">
        <v>0</v>
      </c>
      <c r="S81" s="40">
        <v>0</v>
      </c>
      <c r="T81" s="40">
        <v>0</v>
      </c>
      <c r="U81" s="40">
        <v>0</v>
      </c>
      <c r="V81" s="40">
        <v>0</v>
      </c>
      <c r="W81" s="40">
        <v>0</v>
      </c>
      <c r="X81" s="40">
        <v>0</v>
      </c>
      <c r="Y81" s="40">
        <v>0</v>
      </c>
      <c r="Z81" s="40">
        <v>43050</v>
      </c>
      <c r="AA81" s="40">
        <v>49200</v>
      </c>
      <c r="AB81" s="40">
        <v>55350</v>
      </c>
      <c r="AC81" s="40">
        <v>61500</v>
      </c>
      <c r="AD81" s="40">
        <v>66450</v>
      </c>
      <c r="AE81" s="40">
        <v>71350</v>
      </c>
      <c r="AF81" s="40">
        <v>76300</v>
      </c>
      <c r="AG81" s="40">
        <v>81200</v>
      </c>
      <c r="AH81" s="41">
        <v>0</v>
      </c>
      <c r="AI81" s="41">
        <v>0</v>
      </c>
      <c r="AJ81" s="41">
        <v>0</v>
      </c>
      <c r="AK81" s="41">
        <v>0</v>
      </c>
      <c r="AL81" s="41">
        <v>0</v>
      </c>
      <c r="AM81" s="41">
        <v>0</v>
      </c>
      <c r="AN81" s="41">
        <v>0</v>
      </c>
      <c r="AO81" s="41">
        <v>0</v>
      </c>
      <c r="AP81" s="41">
        <v>101900</v>
      </c>
      <c r="AQ81" s="41">
        <v>101900</v>
      </c>
      <c r="AR81" s="41">
        <v>117184.99999999999</v>
      </c>
      <c r="AS81" s="41">
        <v>117184.99999999999</v>
      </c>
      <c r="AT81" s="41">
        <v>117184.99999999999</v>
      </c>
      <c r="AU81" s="41">
        <v>117184.99999999999</v>
      </c>
      <c r="AV81" s="41">
        <v>117184.99999999999</v>
      </c>
      <c r="AW81" s="41">
        <v>117184.99999999999</v>
      </c>
      <c r="AX81" s="40">
        <v>0</v>
      </c>
      <c r="AY81" s="40">
        <v>0</v>
      </c>
      <c r="AZ81" s="40">
        <v>0</v>
      </c>
      <c r="BA81" s="40">
        <v>0</v>
      </c>
      <c r="BB81" s="40">
        <v>0</v>
      </c>
      <c r="BC81" s="40">
        <v>0</v>
      </c>
      <c r="BD81" s="40">
        <v>0</v>
      </c>
      <c r="BE81" s="40">
        <v>0</v>
      </c>
      <c r="BF81" s="40">
        <f t="shared" si="403"/>
        <v>43050</v>
      </c>
      <c r="BG81" s="40">
        <f t="shared" si="404"/>
        <v>49200</v>
      </c>
      <c r="BH81" s="40">
        <f t="shared" si="405"/>
        <v>55350</v>
      </c>
      <c r="BI81" s="40">
        <f t="shared" si="406"/>
        <v>61500</v>
      </c>
      <c r="BJ81" s="40">
        <f t="shared" si="407"/>
        <v>66450</v>
      </c>
      <c r="BK81" s="40">
        <f t="shared" si="408"/>
        <v>71350</v>
      </c>
      <c r="BL81" s="40">
        <f t="shared" si="409"/>
        <v>76300</v>
      </c>
      <c r="BM81" s="40">
        <f t="shared" si="410"/>
        <v>81200</v>
      </c>
    </row>
    <row r="82" spans="1:65" x14ac:dyDescent="0.25">
      <c r="A82" s="37" t="s">
        <v>33</v>
      </c>
      <c r="B82" s="41">
        <f t="shared" si="411"/>
        <v>122280</v>
      </c>
      <c r="C82" s="41">
        <f t="shared" si="411"/>
        <v>122280</v>
      </c>
      <c r="D82" s="41">
        <f t="shared" ref="D82:D85" si="470">L82</f>
        <v>122280</v>
      </c>
      <c r="E82" s="41">
        <f t="shared" ref="E82:E85" si="471">M82</f>
        <v>122280</v>
      </c>
      <c r="F82" s="41">
        <f t="shared" ref="F82:F85" si="472">N82</f>
        <v>122280</v>
      </c>
      <c r="G82" s="41">
        <f t="shared" ref="G82:G85" si="473">O82</f>
        <v>122280</v>
      </c>
      <c r="H82" s="41">
        <f t="shared" ref="H82:H85" si="474">P82</f>
        <v>122280</v>
      </c>
      <c r="I82" s="41">
        <f t="shared" ref="I82:I85" si="475">Q82</f>
        <v>122280</v>
      </c>
      <c r="J82" s="41">
        <v>122280</v>
      </c>
      <c r="K82" s="41">
        <v>122280</v>
      </c>
      <c r="L82" s="41">
        <v>122280</v>
      </c>
      <c r="M82" s="41">
        <v>122280</v>
      </c>
      <c r="N82" s="41">
        <v>122280</v>
      </c>
      <c r="O82" s="41">
        <v>122280</v>
      </c>
      <c r="P82" s="41">
        <v>122280</v>
      </c>
      <c r="Q82" s="41">
        <v>122280</v>
      </c>
      <c r="R82" s="40">
        <f t="shared" ref="R82" si="476">Z82</f>
        <v>42500</v>
      </c>
      <c r="S82" s="40">
        <f t="shared" ref="S82" si="477">AA82</f>
        <v>48600</v>
      </c>
      <c r="T82" s="40">
        <f t="shared" ref="T82" si="478">AB82</f>
        <v>54650</v>
      </c>
      <c r="U82" s="40">
        <f t="shared" ref="U82" si="479">AC82</f>
        <v>60700</v>
      </c>
      <c r="V82" s="40">
        <f t="shared" ref="V82" si="480">AD82</f>
        <v>65600</v>
      </c>
      <c r="W82" s="40">
        <f t="shared" ref="W82" si="481">AE82</f>
        <v>70450</v>
      </c>
      <c r="X82" s="40">
        <f t="shared" ref="X82" si="482">AF82</f>
        <v>75300</v>
      </c>
      <c r="Y82" s="40">
        <f t="shared" ref="Y82" si="483">AG82</f>
        <v>80150</v>
      </c>
      <c r="Z82" s="40">
        <v>42500</v>
      </c>
      <c r="AA82" s="40">
        <v>48600</v>
      </c>
      <c r="AB82" s="40">
        <v>54650</v>
      </c>
      <c r="AC82" s="40">
        <v>60700</v>
      </c>
      <c r="AD82" s="40">
        <v>65600</v>
      </c>
      <c r="AE82" s="40">
        <v>70450</v>
      </c>
      <c r="AF82" s="40">
        <v>75300</v>
      </c>
      <c r="AG82" s="40">
        <v>80150</v>
      </c>
      <c r="AH82" s="41">
        <v>122280</v>
      </c>
      <c r="AI82" s="41">
        <v>122280</v>
      </c>
      <c r="AJ82" s="41">
        <v>142660</v>
      </c>
      <c r="AK82" s="41">
        <v>142660</v>
      </c>
      <c r="AL82" s="41">
        <v>142660</v>
      </c>
      <c r="AM82" s="41">
        <v>142660</v>
      </c>
      <c r="AN82" s="41">
        <v>142660</v>
      </c>
      <c r="AO82" s="41">
        <v>142660</v>
      </c>
      <c r="AP82" s="41">
        <v>101900</v>
      </c>
      <c r="AQ82" s="41">
        <v>101900</v>
      </c>
      <c r="AR82" s="41">
        <v>117184.99999999999</v>
      </c>
      <c r="AS82" s="41">
        <v>117184.99999999999</v>
      </c>
      <c r="AT82" s="41">
        <v>117184.99999999999</v>
      </c>
      <c r="AU82" s="41">
        <v>117184.99999999999</v>
      </c>
      <c r="AV82" s="41">
        <v>117184.99999999999</v>
      </c>
      <c r="AW82" s="41">
        <v>117184.99999999999</v>
      </c>
      <c r="AX82" s="40">
        <f t="shared" ref="AX82" si="484">BF82</f>
        <v>42500</v>
      </c>
      <c r="AY82" s="40">
        <f t="shared" ref="AY82" si="485">BG82</f>
        <v>48600</v>
      </c>
      <c r="AZ82" s="40">
        <f t="shared" ref="AZ82" si="486">BH82</f>
        <v>54650</v>
      </c>
      <c r="BA82" s="40">
        <f t="shared" ref="BA82" si="487">BI82</f>
        <v>60700</v>
      </c>
      <c r="BB82" s="40">
        <f t="shared" ref="BB82" si="488">BJ82</f>
        <v>65600</v>
      </c>
      <c r="BC82" s="40">
        <f t="shared" ref="BC82" si="489">BK82</f>
        <v>70450</v>
      </c>
      <c r="BD82" s="40">
        <f t="shared" ref="BD82" si="490">BL82</f>
        <v>75300</v>
      </c>
      <c r="BE82" s="40">
        <f t="shared" ref="BE82" si="491">BM82</f>
        <v>80150</v>
      </c>
      <c r="BF82" s="40">
        <f t="shared" si="403"/>
        <v>42500</v>
      </c>
      <c r="BG82" s="40">
        <f t="shared" si="404"/>
        <v>48600</v>
      </c>
      <c r="BH82" s="40">
        <f t="shared" si="405"/>
        <v>54650</v>
      </c>
      <c r="BI82" s="40">
        <f t="shared" si="406"/>
        <v>60700</v>
      </c>
      <c r="BJ82" s="40">
        <f t="shared" si="407"/>
        <v>65600</v>
      </c>
      <c r="BK82" s="40">
        <f t="shared" si="408"/>
        <v>70450</v>
      </c>
      <c r="BL82" s="40">
        <f t="shared" si="409"/>
        <v>75300</v>
      </c>
      <c r="BM82" s="40">
        <f t="shared" si="410"/>
        <v>80150</v>
      </c>
    </row>
    <row r="83" spans="1:65" x14ac:dyDescent="0.25">
      <c r="A83" s="37" t="s">
        <v>122</v>
      </c>
      <c r="B83" s="41">
        <f t="shared" si="411"/>
        <v>122280</v>
      </c>
      <c r="C83" s="41">
        <f t="shared" si="411"/>
        <v>122280</v>
      </c>
      <c r="D83" s="41">
        <f t="shared" si="470"/>
        <v>122280</v>
      </c>
      <c r="E83" s="41">
        <f t="shared" si="471"/>
        <v>122280</v>
      </c>
      <c r="F83" s="41">
        <f t="shared" si="472"/>
        <v>122280</v>
      </c>
      <c r="G83" s="41">
        <f t="shared" si="473"/>
        <v>122280</v>
      </c>
      <c r="H83" s="41">
        <f t="shared" si="474"/>
        <v>122280</v>
      </c>
      <c r="I83" s="41">
        <f t="shared" si="475"/>
        <v>122280</v>
      </c>
      <c r="J83" s="41">
        <v>122280</v>
      </c>
      <c r="K83" s="41">
        <v>122280</v>
      </c>
      <c r="L83" s="41">
        <v>122280</v>
      </c>
      <c r="M83" s="41">
        <v>122280</v>
      </c>
      <c r="N83" s="41">
        <v>122280</v>
      </c>
      <c r="O83" s="41">
        <v>122280</v>
      </c>
      <c r="P83" s="41">
        <v>122280</v>
      </c>
      <c r="Q83" s="41">
        <v>122280</v>
      </c>
      <c r="R83" s="40">
        <f t="shared" si="418"/>
        <v>47800</v>
      </c>
      <c r="S83" s="40">
        <f t="shared" ref="S83:S85" si="492">AA83</f>
        <v>54600</v>
      </c>
      <c r="T83" s="40">
        <f t="shared" ref="T83:T85" si="493">AB83</f>
        <v>61450</v>
      </c>
      <c r="U83" s="40">
        <f t="shared" ref="U83:U85" si="494">AC83</f>
        <v>68250</v>
      </c>
      <c r="V83" s="40">
        <f t="shared" ref="V83:V85" si="495">AD83</f>
        <v>73750</v>
      </c>
      <c r="W83" s="40">
        <f t="shared" ref="W83:W85" si="496">AE83</f>
        <v>79200</v>
      </c>
      <c r="X83" s="40">
        <f t="shared" ref="X83:X85" si="497">AF83</f>
        <v>84650</v>
      </c>
      <c r="Y83" s="40">
        <f t="shared" ref="Y83:Y85" si="498">AG83</f>
        <v>90100</v>
      </c>
      <c r="Z83" s="40">
        <v>47800</v>
      </c>
      <c r="AA83" s="40">
        <v>54600</v>
      </c>
      <c r="AB83" s="40">
        <v>61450</v>
      </c>
      <c r="AC83" s="40">
        <v>68250</v>
      </c>
      <c r="AD83" s="40">
        <v>73750</v>
      </c>
      <c r="AE83" s="40">
        <v>79200</v>
      </c>
      <c r="AF83" s="40">
        <v>84650</v>
      </c>
      <c r="AG83" s="40">
        <v>90100</v>
      </c>
      <c r="AH83" s="41">
        <v>122280</v>
      </c>
      <c r="AI83" s="41">
        <v>122280</v>
      </c>
      <c r="AJ83" s="41">
        <v>142660</v>
      </c>
      <c r="AK83" s="41">
        <v>142660</v>
      </c>
      <c r="AL83" s="41">
        <v>142660</v>
      </c>
      <c r="AM83" s="41">
        <v>142660</v>
      </c>
      <c r="AN83" s="41">
        <v>142660</v>
      </c>
      <c r="AO83" s="41">
        <v>142660</v>
      </c>
      <c r="AP83" s="41">
        <v>101900</v>
      </c>
      <c r="AQ83" s="41">
        <v>101900</v>
      </c>
      <c r="AR83" s="41">
        <v>117184.99999999999</v>
      </c>
      <c r="AS83" s="41">
        <v>117184.99999999999</v>
      </c>
      <c r="AT83" s="41">
        <v>117184.99999999999</v>
      </c>
      <c r="AU83" s="41">
        <v>117184.99999999999</v>
      </c>
      <c r="AV83" s="41">
        <v>117184.99999999999</v>
      </c>
      <c r="AW83" s="41">
        <v>117184.99999999999</v>
      </c>
      <c r="AX83" s="40">
        <f t="shared" ref="AX83:AX85" si="499">BF83</f>
        <v>47800</v>
      </c>
      <c r="AY83" s="40">
        <f t="shared" ref="AY83:AY85" si="500">BG83</f>
        <v>54600</v>
      </c>
      <c r="AZ83" s="40">
        <f t="shared" ref="AZ83:AZ85" si="501">BH83</f>
        <v>61450</v>
      </c>
      <c r="BA83" s="40">
        <f t="shared" ref="BA83:BA85" si="502">BI83</f>
        <v>68250</v>
      </c>
      <c r="BB83" s="40">
        <f t="shared" ref="BB83:BB85" si="503">BJ83</f>
        <v>73750</v>
      </c>
      <c r="BC83" s="40">
        <f t="shared" ref="BC83:BC85" si="504">BK83</f>
        <v>79200</v>
      </c>
      <c r="BD83" s="40">
        <f t="shared" ref="BD83:BD85" si="505">BL83</f>
        <v>84650</v>
      </c>
      <c r="BE83" s="40">
        <f t="shared" ref="BE83:BE85" si="506">BM83</f>
        <v>90100</v>
      </c>
      <c r="BF83" s="40">
        <f t="shared" si="403"/>
        <v>47800</v>
      </c>
      <c r="BG83" s="40">
        <f t="shared" si="404"/>
        <v>54600</v>
      </c>
      <c r="BH83" s="40">
        <f t="shared" si="405"/>
        <v>61450</v>
      </c>
      <c r="BI83" s="40">
        <f t="shared" si="406"/>
        <v>68250</v>
      </c>
      <c r="BJ83" s="40">
        <f t="shared" si="407"/>
        <v>73750</v>
      </c>
      <c r="BK83" s="40">
        <f t="shared" si="408"/>
        <v>79200</v>
      </c>
      <c r="BL83" s="40">
        <f t="shared" si="409"/>
        <v>84650</v>
      </c>
      <c r="BM83" s="40">
        <f t="shared" si="410"/>
        <v>90100</v>
      </c>
    </row>
    <row r="84" spans="1:65" x14ac:dyDescent="0.25">
      <c r="A84" s="37" t="s">
        <v>124</v>
      </c>
      <c r="B84" s="41">
        <f t="shared" si="411"/>
        <v>122280</v>
      </c>
      <c r="C84" s="41">
        <f t="shared" si="411"/>
        <v>122280</v>
      </c>
      <c r="D84" s="41">
        <f t="shared" si="470"/>
        <v>122280</v>
      </c>
      <c r="E84" s="41">
        <f t="shared" si="471"/>
        <v>122280</v>
      </c>
      <c r="F84" s="41">
        <f t="shared" si="472"/>
        <v>122280</v>
      </c>
      <c r="G84" s="41">
        <f t="shared" si="473"/>
        <v>122280</v>
      </c>
      <c r="H84" s="41">
        <f t="shared" si="474"/>
        <v>122280</v>
      </c>
      <c r="I84" s="41">
        <f t="shared" si="475"/>
        <v>122280</v>
      </c>
      <c r="J84" s="41">
        <v>122280</v>
      </c>
      <c r="K84" s="41">
        <v>122280</v>
      </c>
      <c r="L84" s="41">
        <v>122280</v>
      </c>
      <c r="M84" s="41">
        <v>122280</v>
      </c>
      <c r="N84" s="41">
        <v>122280</v>
      </c>
      <c r="O84" s="41">
        <v>122280</v>
      </c>
      <c r="P84" s="41">
        <v>122280</v>
      </c>
      <c r="Q84" s="41">
        <v>122280</v>
      </c>
      <c r="R84" s="40">
        <f t="shared" si="418"/>
        <v>42500</v>
      </c>
      <c r="S84" s="40">
        <f t="shared" si="492"/>
        <v>48600</v>
      </c>
      <c r="T84" s="40">
        <f t="shared" si="493"/>
        <v>54650</v>
      </c>
      <c r="U84" s="40">
        <f t="shared" si="494"/>
        <v>60700</v>
      </c>
      <c r="V84" s="40">
        <f t="shared" si="495"/>
        <v>65600</v>
      </c>
      <c r="W84" s="40">
        <f t="shared" si="496"/>
        <v>70450</v>
      </c>
      <c r="X84" s="40">
        <f t="shared" si="497"/>
        <v>75300</v>
      </c>
      <c r="Y84" s="40">
        <f t="shared" si="498"/>
        <v>80150</v>
      </c>
      <c r="Z84" s="40">
        <v>42500</v>
      </c>
      <c r="AA84" s="40">
        <v>48600</v>
      </c>
      <c r="AB84" s="40">
        <v>54650</v>
      </c>
      <c r="AC84" s="40">
        <v>60700</v>
      </c>
      <c r="AD84" s="40">
        <v>65600</v>
      </c>
      <c r="AE84" s="40">
        <v>70450</v>
      </c>
      <c r="AF84" s="40">
        <v>75300</v>
      </c>
      <c r="AG84" s="40">
        <v>80150</v>
      </c>
      <c r="AH84" s="41">
        <v>122280</v>
      </c>
      <c r="AI84" s="41">
        <v>122280</v>
      </c>
      <c r="AJ84" s="41">
        <v>142660</v>
      </c>
      <c r="AK84" s="41">
        <v>142660</v>
      </c>
      <c r="AL84" s="41">
        <v>142660</v>
      </c>
      <c r="AM84" s="41">
        <v>142660</v>
      </c>
      <c r="AN84" s="41">
        <v>142660</v>
      </c>
      <c r="AO84" s="41">
        <v>142660</v>
      </c>
      <c r="AP84" s="41">
        <v>101900</v>
      </c>
      <c r="AQ84" s="41">
        <v>101900</v>
      </c>
      <c r="AR84" s="41">
        <v>117184.99999999999</v>
      </c>
      <c r="AS84" s="41">
        <v>117184.99999999999</v>
      </c>
      <c r="AT84" s="41">
        <v>117184.99999999999</v>
      </c>
      <c r="AU84" s="41">
        <v>117184.99999999999</v>
      </c>
      <c r="AV84" s="41">
        <v>117184.99999999999</v>
      </c>
      <c r="AW84" s="41">
        <v>117184.99999999999</v>
      </c>
      <c r="AX84" s="40">
        <f t="shared" si="499"/>
        <v>42500</v>
      </c>
      <c r="AY84" s="40">
        <f t="shared" si="500"/>
        <v>48600</v>
      </c>
      <c r="AZ84" s="40">
        <f t="shared" si="501"/>
        <v>54650</v>
      </c>
      <c r="BA84" s="40">
        <f t="shared" si="502"/>
        <v>60700</v>
      </c>
      <c r="BB84" s="40">
        <f t="shared" si="503"/>
        <v>65600</v>
      </c>
      <c r="BC84" s="40">
        <f t="shared" si="504"/>
        <v>70450</v>
      </c>
      <c r="BD84" s="40">
        <f t="shared" si="505"/>
        <v>75300</v>
      </c>
      <c r="BE84" s="40">
        <f t="shared" si="506"/>
        <v>80150</v>
      </c>
      <c r="BF84" s="40">
        <f t="shared" si="403"/>
        <v>42500</v>
      </c>
      <c r="BG84" s="40">
        <f t="shared" si="404"/>
        <v>48600</v>
      </c>
      <c r="BH84" s="40">
        <f t="shared" si="405"/>
        <v>54650</v>
      </c>
      <c r="BI84" s="40">
        <f t="shared" si="406"/>
        <v>60700</v>
      </c>
      <c r="BJ84" s="40">
        <f t="shared" si="407"/>
        <v>65600</v>
      </c>
      <c r="BK84" s="40">
        <f t="shared" si="408"/>
        <v>70450</v>
      </c>
      <c r="BL84" s="40">
        <f t="shared" si="409"/>
        <v>75300</v>
      </c>
      <c r="BM84" s="40">
        <f t="shared" si="410"/>
        <v>80150</v>
      </c>
    </row>
    <row r="85" spans="1:65" x14ac:dyDescent="0.25">
      <c r="A85" s="37" t="s">
        <v>43</v>
      </c>
      <c r="B85" s="41">
        <f t="shared" si="411"/>
        <v>122280</v>
      </c>
      <c r="C85" s="41">
        <f t="shared" si="411"/>
        <v>122280</v>
      </c>
      <c r="D85" s="41">
        <f t="shared" si="470"/>
        <v>122280</v>
      </c>
      <c r="E85" s="41">
        <f t="shared" si="471"/>
        <v>122280</v>
      </c>
      <c r="F85" s="41">
        <f t="shared" si="472"/>
        <v>122280</v>
      </c>
      <c r="G85" s="41">
        <f t="shared" si="473"/>
        <v>122280</v>
      </c>
      <c r="H85" s="41">
        <f t="shared" si="474"/>
        <v>122280</v>
      </c>
      <c r="I85" s="41">
        <f t="shared" si="475"/>
        <v>122280</v>
      </c>
      <c r="J85" s="41">
        <v>122280</v>
      </c>
      <c r="K85" s="41">
        <v>122280</v>
      </c>
      <c r="L85" s="41">
        <v>122280</v>
      </c>
      <c r="M85" s="41">
        <v>122280</v>
      </c>
      <c r="N85" s="41">
        <v>122280</v>
      </c>
      <c r="O85" s="41">
        <v>122280</v>
      </c>
      <c r="P85" s="41">
        <v>122280</v>
      </c>
      <c r="Q85" s="41">
        <v>122280</v>
      </c>
      <c r="R85" s="40">
        <f t="shared" si="418"/>
        <v>53450</v>
      </c>
      <c r="S85" s="40">
        <f t="shared" si="492"/>
        <v>61050</v>
      </c>
      <c r="T85" s="40">
        <f t="shared" si="493"/>
        <v>68700</v>
      </c>
      <c r="U85" s="40">
        <f t="shared" si="494"/>
        <v>76300</v>
      </c>
      <c r="V85" s="40">
        <f t="shared" si="495"/>
        <v>82450</v>
      </c>
      <c r="W85" s="40">
        <f t="shared" si="496"/>
        <v>88550</v>
      </c>
      <c r="X85" s="40">
        <f t="shared" si="497"/>
        <v>94650</v>
      </c>
      <c r="Y85" s="40">
        <f t="shared" si="498"/>
        <v>100750</v>
      </c>
      <c r="Z85" s="40">
        <v>53450</v>
      </c>
      <c r="AA85" s="40">
        <v>61050</v>
      </c>
      <c r="AB85" s="40">
        <v>68700</v>
      </c>
      <c r="AC85" s="40">
        <v>76300</v>
      </c>
      <c r="AD85" s="40">
        <v>82450</v>
      </c>
      <c r="AE85" s="40">
        <v>88550</v>
      </c>
      <c r="AF85" s="40">
        <v>94650</v>
      </c>
      <c r="AG85" s="40">
        <v>100750</v>
      </c>
      <c r="AH85" s="41">
        <v>122280</v>
      </c>
      <c r="AI85" s="41">
        <v>122280</v>
      </c>
      <c r="AJ85" s="41">
        <v>142660</v>
      </c>
      <c r="AK85" s="41">
        <v>142660</v>
      </c>
      <c r="AL85" s="41">
        <v>142660</v>
      </c>
      <c r="AM85" s="41">
        <v>142660</v>
      </c>
      <c r="AN85" s="41">
        <v>142660</v>
      </c>
      <c r="AO85" s="41">
        <v>142660</v>
      </c>
      <c r="AP85" s="41">
        <v>101900</v>
      </c>
      <c r="AQ85" s="41">
        <v>101900</v>
      </c>
      <c r="AR85" s="41">
        <v>117184.99999999999</v>
      </c>
      <c r="AS85" s="41">
        <v>117184.99999999999</v>
      </c>
      <c r="AT85" s="41">
        <v>117184.99999999999</v>
      </c>
      <c r="AU85" s="41">
        <v>117184.99999999999</v>
      </c>
      <c r="AV85" s="41">
        <v>117184.99999999999</v>
      </c>
      <c r="AW85" s="41">
        <v>117184.99999999999</v>
      </c>
      <c r="AX85" s="40">
        <f t="shared" si="499"/>
        <v>53450</v>
      </c>
      <c r="AY85" s="40">
        <f t="shared" si="500"/>
        <v>61050</v>
      </c>
      <c r="AZ85" s="40">
        <f t="shared" si="501"/>
        <v>68700</v>
      </c>
      <c r="BA85" s="40">
        <f t="shared" si="502"/>
        <v>76300</v>
      </c>
      <c r="BB85" s="40">
        <f t="shared" si="503"/>
        <v>82450</v>
      </c>
      <c r="BC85" s="40">
        <f t="shared" si="504"/>
        <v>88550</v>
      </c>
      <c r="BD85" s="40">
        <f t="shared" si="505"/>
        <v>94650</v>
      </c>
      <c r="BE85" s="40">
        <f t="shared" si="506"/>
        <v>100750</v>
      </c>
      <c r="BF85" s="40">
        <f t="shared" si="403"/>
        <v>53450</v>
      </c>
      <c r="BG85" s="40">
        <f t="shared" si="404"/>
        <v>61050</v>
      </c>
      <c r="BH85" s="40">
        <f t="shared" si="405"/>
        <v>68700</v>
      </c>
      <c r="BI85" s="40">
        <f t="shared" si="406"/>
        <v>76300</v>
      </c>
      <c r="BJ85" s="40">
        <f t="shared" si="407"/>
        <v>82450</v>
      </c>
      <c r="BK85" s="40">
        <f t="shared" si="408"/>
        <v>88550</v>
      </c>
      <c r="BL85" s="40">
        <f t="shared" si="409"/>
        <v>94650</v>
      </c>
      <c r="BM85" s="40">
        <f t="shared" si="410"/>
        <v>100750</v>
      </c>
    </row>
    <row r="86" spans="1:65" x14ac:dyDescent="0.25">
      <c r="A86" t="s">
        <v>125</v>
      </c>
      <c r="B86" s="41">
        <v>0</v>
      </c>
      <c r="C86" s="41">
        <v>0</v>
      </c>
      <c r="D86" s="41">
        <v>0</v>
      </c>
      <c r="E86" s="41">
        <v>0</v>
      </c>
      <c r="F86" s="41">
        <v>0</v>
      </c>
      <c r="G86" s="41">
        <v>0</v>
      </c>
      <c r="H86" s="41">
        <v>0</v>
      </c>
      <c r="I86" s="41">
        <v>0</v>
      </c>
      <c r="J86" s="41">
        <v>122280</v>
      </c>
      <c r="K86" s="41">
        <v>122280</v>
      </c>
      <c r="L86" s="41">
        <v>122280</v>
      </c>
      <c r="M86" s="41">
        <v>122280</v>
      </c>
      <c r="N86" s="41">
        <v>122280</v>
      </c>
      <c r="O86" s="41">
        <v>122280</v>
      </c>
      <c r="P86" s="41">
        <v>122280</v>
      </c>
      <c r="Q86" s="41">
        <v>122280</v>
      </c>
      <c r="R86" s="40">
        <v>0</v>
      </c>
      <c r="S86" s="40">
        <v>0</v>
      </c>
      <c r="T86" s="40">
        <v>0</v>
      </c>
      <c r="U86" s="40">
        <v>0</v>
      </c>
      <c r="V86" s="40">
        <v>0</v>
      </c>
      <c r="W86" s="40">
        <v>0</v>
      </c>
      <c r="X86" s="40">
        <v>0</v>
      </c>
      <c r="Y86" s="40">
        <v>0</v>
      </c>
      <c r="Z86" s="40">
        <v>42500</v>
      </c>
      <c r="AA86" s="40">
        <v>48600</v>
      </c>
      <c r="AB86" s="40">
        <v>54650</v>
      </c>
      <c r="AC86" s="40">
        <v>60700</v>
      </c>
      <c r="AD86" s="40">
        <v>65600</v>
      </c>
      <c r="AE86" s="40">
        <v>70450</v>
      </c>
      <c r="AF86" s="40">
        <v>75300</v>
      </c>
      <c r="AG86" s="40">
        <v>80150</v>
      </c>
      <c r="AH86" s="41">
        <v>0</v>
      </c>
      <c r="AI86" s="41">
        <v>0</v>
      </c>
      <c r="AJ86" s="41">
        <v>0</v>
      </c>
      <c r="AK86" s="41">
        <v>0</v>
      </c>
      <c r="AL86" s="41">
        <v>0</v>
      </c>
      <c r="AM86" s="41">
        <v>0</v>
      </c>
      <c r="AN86" s="41">
        <v>0</v>
      </c>
      <c r="AO86" s="41">
        <v>0</v>
      </c>
      <c r="AP86" s="41">
        <v>101900</v>
      </c>
      <c r="AQ86" s="41">
        <v>101900</v>
      </c>
      <c r="AR86" s="41">
        <v>117184.99999999999</v>
      </c>
      <c r="AS86" s="41">
        <v>117184.99999999999</v>
      </c>
      <c r="AT86" s="41">
        <v>117184.99999999999</v>
      </c>
      <c r="AU86" s="41">
        <v>117184.99999999999</v>
      </c>
      <c r="AV86" s="41">
        <v>117184.99999999999</v>
      </c>
      <c r="AW86" s="41">
        <v>117184.99999999999</v>
      </c>
      <c r="AX86" s="40">
        <v>0</v>
      </c>
      <c r="AY86" s="40">
        <v>0</v>
      </c>
      <c r="AZ86" s="40">
        <v>0</v>
      </c>
      <c r="BA86" s="40">
        <v>0</v>
      </c>
      <c r="BB86" s="40">
        <v>0</v>
      </c>
      <c r="BC86" s="40">
        <v>0</v>
      </c>
      <c r="BD86" s="40">
        <v>0</v>
      </c>
      <c r="BE86" s="40">
        <v>0</v>
      </c>
      <c r="BF86" s="40">
        <f t="shared" si="403"/>
        <v>42500</v>
      </c>
      <c r="BG86" s="40">
        <f t="shared" si="404"/>
        <v>48600</v>
      </c>
      <c r="BH86" s="40">
        <f t="shared" si="405"/>
        <v>54650</v>
      </c>
      <c r="BI86" s="40">
        <f t="shared" si="406"/>
        <v>60700</v>
      </c>
      <c r="BJ86" s="40">
        <f t="shared" si="407"/>
        <v>65600</v>
      </c>
      <c r="BK86" s="40">
        <f t="shared" si="408"/>
        <v>70450</v>
      </c>
      <c r="BL86" s="40">
        <f t="shared" si="409"/>
        <v>75300</v>
      </c>
      <c r="BM86" s="40">
        <f t="shared" si="410"/>
        <v>80150</v>
      </c>
    </row>
    <row r="87" spans="1:65" x14ac:dyDescent="0.25">
      <c r="A87" t="s">
        <v>34</v>
      </c>
      <c r="B87" s="41">
        <v>0</v>
      </c>
      <c r="C87" s="41">
        <v>0</v>
      </c>
      <c r="D87" s="41">
        <v>0</v>
      </c>
      <c r="E87" s="41">
        <v>0</v>
      </c>
      <c r="F87" s="41">
        <v>0</v>
      </c>
      <c r="G87" s="41">
        <v>0</v>
      </c>
      <c r="H87" s="41">
        <v>0</v>
      </c>
      <c r="I87" s="41">
        <v>0</v>
      </c>
      <c r="J87" s="41">
        <v>122280</v>
      </c>
      <c r="K87" s="41">
        <v>122280</v>
      </c>
      <c r="L87" s="41">
        <v>122280</v>
      </c>
      <c r="M87" s="41">
        <v>122280</v>
      </c>
      <c r="N87" s="41">
        <v>122280</v>
      </c>
      <c r="O87" s="41">
        <v>122280</v>
      </c>
      <c r="P87" s="41">
        <v>122280</v>
      </c>
      <c r="Q87" s="41">
        <v>122280</v>
      </c>
      <c r="R87" s="40">
        <v>0</v>
      </c>
      <c r="S87" s="40">
        <v>0</v>
      </c>
      <c r="T87" s="40">
        <v>0</v>
      </c>
      <c r="U87" s="40">
        <v>0</v>
      </c>
      <c r="V87" s="40">
        <v>0</v>
      </c>
      <c r="W87" s="40">
        <v>0</v>
      </c>
      <c r="X87" s="40">
        <v>0</v>
      </c>
      <c r="Y87" s="40">
        <v>0</v>
      </c>
      <c r="Z87" s="40">
        <v>43600</v>
      </c>
      <c r="AA87" s="40">
        <v>49800</v>
      </c>
      <c r="AB87" s="40">
        <v>56050</v>
      </c>
      <c r="AC87" s="40">
        <v>62250</v>
      </c>
      <c r="AD87" s="40">
        <v>67250</v>
      </c>
      <c r="AE87" s="40">
        <v>72250</v>
      </c>
      <c r="AF87" s="40">
        <v>77200</v>
      </c>
      <c r="AG87" s="40">
        <v>82200</v>
      </c>
      <c r="AH87" s="41">
        <v>0</v>
      </c>
      <c r="AI87" s="41">
        <v>0</v>
      </c>
      <c r="AJ87" s="41">
        <v>0</v>
      </c>
      <c r="AK87" s="41">
        <v>0</v>
      </c>
      <c r="AL87" s="41">
        <v>0</v>
      </c>
      <c r="AM87" s="41">
        <v>0</v>
      </c>
      <c r="AN87" s="41">
        <v>0</v>
      </c>
      <c r="AO87" s="41">
        <v>0</v>
      </c>
      <c r="AP87" s="41">
        <v>101900</v>
      </c>
      <c r="AQ87" s="41">
        <v>101900</v>
      </c>
      <c r="AR87" s="41">
        <v>117184.99999999999</v>
      </c>
      <c r="AS87" s="41">
        <v>117184.99999999999</v>
      </c>
      <c r="AT87" s="41">
        <v>117184.99999999999</v>
      </c>
      <c r="AU87" s="41">
        <v>117184.99999999999</v>
      </c>
      <c r="AV87" s="41">
        <v>117184.99999999999</v>
      </c>
      <c r="AW87" s="41">
        <v>117184.99999999999</v>
      </c>
      <c r="AX87" s="40">
        <v>0</v>
      </c>
      <c r="AY87" s="40">
        <v>0</v>
      </c>
      <c r="AZ87" s="40">
        <v>0</v>
      </c>
      <c r="BA87" s="40">
        <v>0</v>
      </c>
      <c r="BB87" s="40">
        <v>0</v>
      </c>
      <c r="BC87" s="40">
        <v>0</v>
      </c>
      <c r="BD87" s="40">
        <v>0</v>
      </c>
      <c r="BE87" s="40">
        <v>0</v>
      </c>
      <c r="BF87" s="40">
        <f t="shared" si="403"/>
        <v>43600</v>
      </c>
      <c r="BG87" s="40">
        <f t="shared" si="404"/>
        <v>49800</v>
      </c>
      <c r="BH87" s="40">
        <f t="shared" si="405"/>
        <v>56050</v>
      </c>
      <c r="BI87" s="40">
        <f t="shared" si="406"/>
        <v>62250</v>
      </c>
      <c r="BJ87" s="40">
        <f t="shared" si="407"/>
        <v>67250</v>
      </c>
      <c r="BK87" s="40">
        <f t="shared" si="408"/>
        <v>72250</v>
      </c>
      <c r="BL87" s="40">
        <f t="shared" si="409"/>
        <v>77200</v>
      </c>
      <c r="BM87" s="40">
        <f t="shared" si="410"/>
        <v>82200</v>
      </c>
    </row>
    <row r="88" spans="1:65" x14ac:dyDescent="0.25">
      <c r="A88" t="s">
        <v>35</v>
      </c>
      <c r="B88" s="41">
        <v>0</v>
      </c>
      <c r="C88" s="41">
        <v>0</v>
      </c>
      <c r="D88" s="41">
        <v>0</v>
      </c>
      <c r="E88" s="41">
        <v>0</v>
      </c>
      <c r="F88" s="41">
        <v>0</v>
      </c>
      <c r="G88" s="41">
        <v>0</v>
      </c>
      <c r="H88" s="41">
        <v>0</v>
      </c>
      <c r="I88" s="41">
        <v>0</v>
      </c>
      <c r="J88" s="41">
        <v>122280</v>
      </c>
      <c r="K88" s="41">
        <v>122280</v>
      </c>
      <c r="L88" s="41">
        <v>122280</v>
      </c>
      <c r="M88" s="41">
        <v>122280</v>
      </c>
      <c r="N88" s="41">
        <v>122280</v>
      </c>
      <c r="O88" s="41">
        <v>122280</v>
      </c>
      <c r="P88" s="41">
        <v>122280</v>
      </c>
      <c r="Q88" s="41">
        <v>122280</v>
      </c>
      <c r="R88" s="40">
        <v>0</v>
      </c>
      <c r="S88" s="40">
        <v>0</v>
      </c>
      <c r="T88" s="40">
        <v>0</v>
      </c>
      <c r="U88" s="40">
        <v>0</v>
      </c>
      <c r="V88" s="40">
        <v>0</v>
      </c>
      <c r="W88" s="40">
        <v>0</v>
      </c>
      <c r="X88" s="40">
        <v>0</v>
      </c>
      <c r="Y88" s="40">
        <v>0</v>
      </c>
      <c r="Z88" s="40">
        <v>42500</v>
      </c>
      <c r="AA88" s="40">
        <v>48600</v>
      </c>
      <c r="AB88" s="40">
        <v>54650</v>
      </c>
      <c r="AC88" s="40">
        <v>60700</v>
      </c>
      <c r="AD88" s="40">
        <v>65600</v>
      </c>
      <c r="AE88" s="40">
        <v>70450</v>
      </c>
      <c r="AF88" s="40">
        <v>75300</v>
      </c>
      <c r="AG88" s="40">
        <v>80150</v>
      </c>
      <c r="AH88" s="41">
        <v>0</v>
      </c>
      <c r="AI88" s="41">
        <v>0</v>
      </c>
      <c r="AJ88" s="41">
        <v>0</v>
      </c>
      <c r="AK88" s="41">
        <v>0</v>
      </c>
      <c r="AL88" s="41">
        <v>0</v>
      </c>
      <c r="AM88" s="41">
        <v>0</v>
      </c>
      <c r="AN88" s="41">
        <v>0</v>
      </c>
      <c r="AO88" s="41">
        <v>0</v>
      </c>
      <c r="AP88" s="41">
        <v>101900</v>
      </c>
      <c r="AQ88" s="41">
        <v>101900</v>
      </c>
      <c r="AR88" s="41">
        <v>117184.99999999999</v>
      </c>
      <c r="AS88" s="41">
        <v>117184.99999999999</v>
      </c>
      <c r="AT88" s="41">
        <v>117184.99999999999</v>
      </c>
      <c r="AU88" s="41">
        <v>117184.99999999999</v>
      </c>
      <c r="AV88" s="41">
        <v>117184.99999999999</v>
      </c>
      <c r="AW88" s="41">
        <v>117184.99999999999</v>
      </c>
      <c r="AX88" s="40">
        <v>0</v>
      </c>
      <c r="AY88" s="40">
        <v>0</v>
      </c>
      <c r="AZ88" s="40">
        <v>0</v>
      </c>
      <c r="BA88" s="40">
        <v>0</v>
      </c>
      <c r="BB88" s="40">
        <v>0</v>
      </c>
      <c r="BC88" s="40">
        <v>0</v>
      </c>
      <c r="BD88" s="40">
        <v>0</v>
      </c>
      <c r="BE88" s="40">
        <v>0</v>
      </c>
      <c r="BF88" s="40">
        <f t="shared" si="403"/>
        <v>42500</v>
      </c>
      <c r="BG88" s="40">
        <f t="shared" si="404"/>
        <v>48600</v>
      </c>
      <c r="BH88" s="40">
        <f t="shared" si="405"/>
        <v>54650</v>
      </c>
      <c r="BI88" s="40">
        <f t="shared" si="406"/>
        <v>60700</v>
      </c>
      <c r="BJ88" s="40">
        <f t="shared" si="407"/>
        <v>65600</v>
      </c>
      <c r="BK88" s="40">
        <f t="shared" si="408"/>
        <v>70450</v>
      </c>
      <c r="BL88" s="40">
        <f t="shared" si="409"/>
        <v>75300</v>
      </c>
      <c r="BM88" s="40">
        <f t="shared" si="410"/>
        <v>80150</v>
      </c>
    </row>
    <row r="89" spans="1:65" x14ac:dyDescent="0.25">
      <c r="A89" s="37" t="s">
        <v>123</v>
      </c>
      <c r="B89" s="41">
        <f t="shared" si="411"/>
        <v>122280</v>
      </c>
      <c r="C89" s="41">
        <f t="shared" si="411"/>
        <v>122280</v>
      </c>
      <c r="D89" s="41">
        <f t="shared" ref="D89" si="507">L89</f>
        <v>122280</v>
      </c>
      <c r="E89" s="41">
        <f t="shared" ref="E89" si="508">M89</f>
        <v>122280</v>
      </c>
      <c r="F89" s="41">
        <f t="shared" ref="F89" si="509">N89</f>
        <v>122280</v>
      </c>
      <c r="G89" s="41">
        <f t="shared" ref="G89" si="510">O89</f>
        <v>122280</v>
      </c>
      <c r="H89" s="41">
        <f t="shared" ref="H89" si="511">P89</f>
        <v>122280</v>
      </c>
      <c r="I89" s="41">
        <f t="shared" ref="I89" si="512">Q89</f>
        <v>122280</v>
      </c>
      <c r="J89" s="41">
        <v>122280</v>
      </c>
      <c r="K89" s="41">
        <v>122280</v>
      </c>
      <c r="L89" s="41">
        <v>122280</v>
      </c>
      <c r="M89" s="41">
        <v>122280</v>
      </c>
      <c r="N89" s="41">
        <v>122280</v>
      </c>
      <c r="O89" s="41">
        <v>122280</v>
      </c>
      <c r="P89" s="41">
        <v>122280</v>
      </c>
      <c r="Q89" s="41">
        <v>122280</v>
      </c>
      <c r="R89" s="40">
        <f t="shared" si="418"/>
        <v>53150</v>
      </c>
      <c r="S89" s="40">
        <f t="shared" ref="S89" si="513">AA89</f>
        <v>60750</v>
      </c>
      <c r="T89" s="40">
        <f t="shared" ref="T89" si="514">AB89</f>
        <v>68350</v>
      </c>
      <c r="U89" s="40">
        <f t="shared" ref="U89" si="515">AC89</f>
        <v>75900</v>
      </c>
      <c r="V89" s="40">
        <f t="shared" ref="V89" si="516">AD89</f>
        <v>82000</v>
      </c>
      <c r="W89" s="40">
        <f t="shared" ref="W89" si="517">AE89</f>
        <v>88050</v>
      </c>
      <c r="X89" s="40">
        <f t="shared" ref="X89" si="518">AF89</f>
        <v>94150</v>
      </c>
      <c r="Y89" s="40">
        <f t="shared" ref="Y89" si="519">AG89</f>
        <v>100200</v>
      </c>
      <c r="Z89" s="40">
        <v>53150</v>
      </c>
      <c r="AA89" s="40">
        <v>60750</v>
      </c>
      <c r="AB89" s="40">
        <v>68350</v>
      </c>
      <c r="AC89" s="40">
        <v>75900</v>
      </c>
      <c r="AD89" s="40">
        <v>82000</v>
      </c>
      <c r="AE89" s="40">
        <v>88050</v>
      </c>
      <c r="AF89" s="40">
        <v>94150</v>
      </c>
      <c r="AG89" s="40">
        <v>100200</v>
      </c>
      <c r="AH89" s="41">
        <v>122280</v>
      </c>
      <c r="AI89" s="41">
        <v>122280</v>
      </c>
      <c r="AJ89" s="41">
        <v>142660</v>
      </c>
      <c r="AK89" s="41">
        <v>142660</v>
      </c>
      <c r="AL89" s="41">
        <v>142660</v>
      </c>
      <c r="AM89" s="41">
        <v>142660</v>
      </c>
      <c r="AN89" s="41">
        <v>142660</v>
      </c>
      <c r="AO89" s="41">
        <v>142660</v>
      </c>
      <c r="AP89" s="41">
        <v>101900</v>
      </c>
      <c r="AQ89" s="41">
        <v>101900</v>
      </c>
      <c r="AR89" s="41">
        <v>117184.99999999999</v>
      </c>
      <c r="AS89" s="41">
        <v>117184.99999999999</v>
      </c>
      <c r="AT89" s="41">
        <v>117184.99999999999</v>
      </c>
      <c r="AU89" s="41">
        <v>117184.99999999999</v>
      </c>
      <c r="AV89" s="41">
        <v>117184.99999999999</v>
      </c>
      <c r="AW89" s="41">
        <v>117184.99999999999</v>
      </c>
      <c r="AX89" s="40">
        <f t="shared" ref="AX89" si="520">BF89</f>
        <v>53150</v>
      </c>
      <c r="AY89" s="40">
        <f t="shared" ref="AY89" si="521">BG89</f>
        <v>60750</v>
      </c>
      <c r="AZ89" s="40">
        <f t="shared" ref="AZ89" si="522">BH89</f>
        <v>68350</v>
      </c>
      <c r="BA89" s="40">
        <f t="shared" ref="BA89" si="523">BI89</f>
        <v>75900</v>
      </c>
      <c r="BB89" s="40">
        <f t="shared" ref="BB89" si="524">BJ89</f>
        <v>82000</v>
      </c>
      <c r="BC89" s="40">
        <f t="shared" ref="BC89" si="525">BK89</f>
        <v>88050</v>
      </c>
      <c r="BD89" s="40">
        <f t="shared" ref="BD89" si="526">BL89</f>
        <v>94150</v>
      </c>
      <c r="BE89" s="40">
        <f t="shared" ref="BE89" si="527">BM89</f>
        <v>100200</v>
      </c>
      <c r="BF89" s="40">
        <f t="shared" si="403"/>
        <v>53150</v>
      </c>
      <c r="BG89" s="40">
        <f t="shared" si="404"/>
        <v>60750</v>
      </c>
      <c r="BH89" s="40">
        <f t="shared" si="405"/>
        <v>68350</v>
      </c>
      <c r="BI89" s="40">
        <f t="shared" si="406"/>
        <v>75900</v>
      </c>
      <c r="BJ89" s="40">
        <f t="shared" si="407"/>
        <v>82000</v>
      </c>
      <c r="BK89" s="40">
        <f t="shared" si="408"/>
        <v>88050</v>
      </c>
      <c r="BL89" s="40">
        <f t="shared" si="409"/>
        <v>94150</v>
      </c>
      <c r="BM89" s="40">
        <f t="shared" si="410"/>
        <v>100200</v>
      </c>
    </row>
    <row r="90" spans="1:65" x14ac:dyDescent="0.25">
      <c r="A90" t="s">
        <v>48</v>
      </c>
      <c r="B90" s="41">
        <v>0</v>
      </c>
      <c r="C90" s="41">
        <v>0</v>
      </c>
      <c r="D90" s="41">
        <v>0</v>
      </c>
      <c r="E90" s="41">
        <v>0</v>
      </c>
      <c r="F90" s="41">
        <v>0</v>
      </c>
      <c r="G90" s="41">
        <v>0</v>
      </c>
      <c r="H90" s="41">
        <v>0</v>
      </c>
      <c r="I90" s="41">
        <v>0</v>
      </c>
      <c r="J90" s="41">
        <v>122280</v>
      </c>
      <c r="K90" s="41">
        <v>122280</v>
      </c>
      <c r="L90" s="41">
        <v>122280</v>
      </c>
      <c r="M90" s="41">
        <v>122280</v>
      </c>
      <c r="N90" s="41">
        <v>122280</v>
      </c>
      <c r="O90" s="41">
        <v>122280</v>
      </c>
      <c r="P90" s="41">
        <v>122280</v>
      </c>
      <c r="Q90" s="41">
        <v>122280</v>
      </c>
      <c r="R90" s="40">
        <v>0</v>
      </c>
      <c r="S90" s="40">
        <v>0</v>
      </c>
      <c r="T90" s="40">
        <v>0</v>
      </c>
      <c r="U90" s="40">
        <v>0</v>
      </c>
      <c r="V90" s="40">
        <v>0</v>
      </c>
      <c r="W90" s="40">
        <v>0</v>
      </c>
      <c r="X90" s="40">
        <v>0</v>
      </c>
      <c r="Y90" s="40">
        <v>0</v>
      </c>
      <c r="Z90" s="40">
        <v>47800</v>
      </c>
      <c r="AA90" s="40">
        <v>54600</v>
      </c>
      <c r="AB90" s="40">
        <v>61450</v>
      </c>
      <c r="AC90" s="40">
        <v>68250</v>
      </c>
      <c r="AD90" s="40">
        <v>73750</v>
      </c>
      <c r="AE90" s="40">
        <v>79200</v>
      </c>
      <c r="AF90" s="40">
        <v>84650</v>
      </c>
      <c r="AG90" s="40">
        <v>90100</v>
      </c>
      <c r="AH90" s="41">
        <v>0</v>
      </c>
      <c r="AI90" s="41">
        <v>0</v>
      </c>
      <c r="AJ90" s="41">
        <v>0</v>
      </c>
      <c r="AK90" s="41">
        <v>0</v>
      </c>
      <c r="AL90" s="41">
        <v>0</v>
      </c>
      <c r="AM90" s="41">
        <v>0</v>
      </c>
      <c r="AN90" s="41">
        <v>0</v>
      </c>
      <c r="AO90" s="41">
        <v>0</v>
      </c>
      <c r="AP90" s="41">
        <v>101900</v>
      </c>
      <c r="AQ90" s="41">
        <v>101900</v>
      </c>
      <c r="AR90" s="41">
        <v>117184.99999999999</v>
      </c>
      <c r="AS90" s="41">
        <v>117184.99999999999</v>
      </c>
      <c r="AT90" s="41">
        <v>117184.99999999999</v>
      </c>
      <c r="AU90" s="41">
        <v>117184.99999999999</v>
      </c>
      <c r="AV90" s="41">
        <v>117184.99999999999</v>
      </c>
      <c r="AW90" s="41">
        <v>117184.99999999999</v>
      </c>
      <c r="AX90" s="40">
        <v>0</v>
      </c>
      <c r="AY90" s="40">
        <v>0</v>
      </c>
      <c r="AZ90" s="40">
        <v>0</v>
      </c>
      <c r="BA90" s="40">
        <v>0</v>
      </c>
      <c r="BB90" s="40">
        <v>0</v>
      </c>
      <c r="BC90" s="40">
        <v>0</v>
      </c>
      <c r="BD90" s="40">
        <v>0</v>
      </c>
      <c r="BE90" s="40">
        <v>0</v>
      </c>
      <c r="BF90" s="40">
        <f t="shared" si="403"/>
        <v>47800</v>
      </c>
      <c r="BG90" s="40">
        <f t="shared" si="404"/>
        <v>54600</v>
      </c>
      <c r="BH90" s="40">
        <f t="shared" si="405"/>
        <v>61450</v>
      </c>
      <c r="BI90" s="40">
        <f t="shared" si="406"/>
        <v>68250</v>
      </c>
      <c r="BJ90" s="40">
        <f t="shared" si="407"/>
        <v>73750</v>
      </c>
      <c r="BK90" s="40">
        <f t="shared" si="408"/>
        <v>79200</v>
      </c>
      <c r="BL90" s="40">
        <f t="shared" si="409"/>
        <v>84650</v>
      </c>
      <c r="BM90" s="40">
        <f t="shared" si="410"/>
        <v>90100</v>
      </c>
    </row>
    <row r="91" spans="1:65" x14ac:dyDescent="0.25">
      <c r="A91" s="37" t="s">
        <v>36</v>
      </c>
      <c r="B91" s="41">
        <f t="shared" si="411"/>
        <v>122280</v>
      </c>
      <c r="C91" s="41">
        <f t="shared" si="411"/>
        <v>122280</v>
      </c>
      <c r="D91" s="41">
        <f t="shared" ref="D91" si="528">L91</f>
        <v>122280</v>
      </c>
      <c r="E91" s="41">
        <f t="shared" ref="E91" si="529">M91</f>
        <v>122280</v>
      </c>
      <c r="F91" s="41">
        <f t="shared" ref="F91" si="530">N91</f>
        <v>122280</v>
      </c>
      <c r="G91" s="41">
        <f t="shared" ref="G91" si="531">O91</f>
        <v>122280</v>
      </c>
      <c r="H91" s="41">
        <f t="shared" ref="H91" si="532">P91</f>
        <v>122280</v>
      </c>
      <c r="I91" s="41">
        <f t="shared" ref="I91" si="533">Q91</f>
        <v>122280</v>
      </c>
      <c r="J91" s="41">
        <v>122280</v>
      </c>
      <c r="K91" s="41">
        <v>122280</v>
      </c>
      <c r="L91" s="41">
        <v>122280</v>
      </c>
      <c r="M91" s="41">
        <v>122280</v>
      </c>
      <c r="N91" s="41">
        <v>122280</v>
      </c>
      <c r="O91" s="41">
        <v>122280</v>
      </c>
      <c r="P91" s="41">
        <v>122280</v>
      </c>
      <c r="Q91" s="41">
        <v>122280</v>
      </c>
      <c r="R91" s="40">
        <f t="shared" si="418"/>
        <v>42500</v>
      </c>
      <c r="S91" s="40">
        <f t="shared" ref="S91:S92" si="534">AA91</f>
        <v>48600</v>
      </c>
      <c r="T91" s="40">
        <f t="shared" ref="T91:T92" si="535">AB91</f>
        <v>54650</v>
      </c>
      <c r="U91" s="40">
        <f t="shared" ref="U91:U92" si="536">AC91</f>
        <v>60700</v>
      </c>
      <c r="V91" s="40">
        <f t="shared" ref="V91:V92" si="537">AD91</f>
        <v>65600</v>
      </c>
      <c r="W91" s="40">
        <f t="shared" ref="W91:W92" si="538">AE91</f>
        <v>70450</v>
      </c>
      <c r="X91" s="40">
        <f t="shared" ref="X91:X92" si="539">AF91</f>
        <v>75300</v>
      </c>
      <c r="Y91" s="40">
        <f t="shared" ref="Y91:Y92" si="540">AG91</f>
        <v>80150</v>
      </c>
      <c r="Z91" s="40">
        <v>42500</v>
      </c>
      <c r="AA91" s="40">
        <v>48600</v>
      </c>
      <c r="AB91" s="40">
        <v>54650</v>
      </c>
      <c r="AC91" s="40">
        <v>60700</v>
      </c>
      <c r="AD91" s="40">
        <v>65600</v>
      </c>
      <c r="AE91" s="40">
        <v>70450</v>
      </c>
      <c r="AF91" s="40">
        <v>75300</v>
      </c>
      <c r="AG91" s="40">
        <v>80150</v>
      </c>
      <c r="AH91" s="41">
        <v>122280</v>
      </c>
      <c r="AI91" s="41">
        <v>122280</v>
      </c>
      <c r="AJ91" s="41">
        <v>142660</v>
      </c>
      <c r="AK91" s="41">
        <v>142660</v>
      </c>
      <c r="AL91" s="41">
        <v>142660</v>
      </c>
      <c r="AM91" s="41">
        <v>142660</v>
      </c>
      <c r="AN91" s="41">
        <v>142660</v>
      </c>
      <c r="AO91" s="41">
        <v>142660</v>
      </c>
      <c r="AP91" s="41">
        <v>101900</v>
      </c>
      <c r="AQ91" s="41">
        <v>101900</v>
      </c>
      <c r="AR91" s="41">
        <v>117184.99999999999</v>
      </c>
      <c r="AS91" s="41">
        <v>117184.99999999999</v>
      </c>
      <c r="AT91" s="41">
        <v>117184.99999999999</v>
      </c>
      <c r="AU91" s="41">
        <v>117184.99999999999</v>
      </c>
      <c r="AV91" s="41">
        <v>117184.99999999999</v>
      </c>
      <c r="AW91" s="41">
        <v>117184.99999999999</v>
      </c>
      <c r="AX91" s="40">
        <f t="shared" ref="AX91:AX92" si="541">BF91</f>
        <v>42500</v>
      </c>
      <c r="AY91" s="40">
        <f t="shared" ref="AY91:AY92" si="542">BG91</f>
        <v>48600</v>
      </c>
      <c r="AZ91" s="40">
        <f t="shared" ref="AZ91:AZ92" si="543">BH91</f>
        <v>54650</v>
      </c>
      <c r="BA91" s="40">
        <f t="shared" ref="BA91:BA92" si="544">BI91</f>
        <v>60700</v>
      </c>
      <c r="BB91" s="40">
        <f t="shared" ref="BB91:BB92" si="545">BJ91</f>
        <v>65600</v>
      </c>
      <c r="BC91" s="40">
        <f t="shared" ref="BC91:BC92" si="546">BK91</f>
        <v>70450</v>
      </c>
      <c r="BD91" s="40">
        <f t="shared" ref="BD91:BD92" si="547">BL91</f>
        <v>75300</v>
      </c>
      <c r="BE91" s="40">
        <f t="shared" ref="BE91:BE92" si="548">BM91</f>
        <v>80150</v>
      </c>
      <c r="BF91" s="40">
        <f t="shared" si="403"/>
        <v>42500</v>
      </c>
      <c r="BG91" s="40">
        <f t="shared" si="404"/>
        <v>48600</v>
      </c>
      <c r="BH91" s="40">
        <f t="shared" si="405"/>
        <v>54650</v>
      </c>
      <c r="BI91" s="40">
        <f t="shared" si="406"/>
        <v>60700</v>
      </c>
      <c r="BJ91" s="40">
        <f t="shared" si="407"/>
        <v>65600</v>
      </c>
      <c r="BK91" s="40">
        <f t="shared" si="408"/>
        <v>70450</v>
      </c>
      <c r="BL91" s="40">
        <f t="shared" si="409"/>
        <v>75300</v>
      </c>
      <c r="BM91" s="40">
        <f t="shared" si="410"/>
        <v>80150</v>
      </c>
    </row>
    <row r="92" spans="1:65" x14ac:dyDescent="0.25">
      <c r="A92" t="s">
        <v>49</v>
      </c>
      <c r="B92" s="41">
        <v>0</v>
      </c>
      <c r="C92" s="41">
        <v>0</v>
      </c>
      <c r="D92" s="41">
        <v>0</v>
      </c>
      <c r="E92" s="41">
        <v>0</v>
      </c>
      <c r="F92" s="41">
        <v>0</v>
      </c>
      <c r="G92" s="41">
        <v>0</v>
      </c>
      <c r="H92" s="41">
        <v>0</v>
      </c>
      <c r="I92" s="41">
        <v>0</v>
      </c>
      <c r="J92" s="41">
        <v>122280</v>
      </c>
      <c r="K92" s="41">
        <v>122280</v>
      </c>
      <c r="L92" s="41">
        <v>122280</v>
      </c>
      <c r="M92" s="41">
        <v>122280</v>
      </c>
      <c r="N92" s="41">
        <v>122280</v>
      </c>
      <c r="O92" s="41">
        <v>122280</v>
      </c>
      <c r="P92" s="41">
        <v>122280</v>
      </c>
      <c r="Q92" s="41">
        <v>122280</v>
      </c>
      <c r="R92" s="40">
        <f t="shared" si="418"/>
        <v>47800</v>
      </c>
      <c r="S92" s="40">
        <f t="shared" si="534"/>
        <v>54600</v>
      </c>
      <c r="T92" s="40">
        <f t="shared" si="535"/>
        <v>61450</v>
      </c>
      <c r="U92" s="40">
        <f t="shared" si="536"/>
        <v>68250</v>
      </c>
      <c r="V92" s="40">
        <f t="shared" si="537"/>
        <v>73750</v>
      </c>
      <c r="W92" s="40">
        <f t="shared" si="538"/>
        <v>79200</v>
      </c>
      <c r="X92" s="40">
        <f t="shared" si="539"/>
        <v>84650</v>
      </c>
      <c r="Y92" s="40">
        <f t="shared" si="540"/>
        <v>90100</v>
      </c>
      <c r="Z92" s="40">
        <v>47800</v>
      </c>
      <c r="AA92" s="40">
        <v>54600</v>
      </c>
      <c r="AB92" s="40">
        <v>61450</v>
      </c>
      <c r="AC92" s="40">
        <v>68250</v>
      </c>
      <c r="AD92" s="40">
        <v>73750</v>
      </c>
      <c r="AE92" s="40">
        <v>79200</v>
      </c>
      <c r="AF92" s="40">
        <v>84650</v>
      </c>
      <c r="AG92" s="40">
        <v>90100</v>
      </c>
      <c r="AH92" s="41">
        <v>0</v>
      </c>
      <c r="AI92" s="41">
        <v>0</v>
      </c>
      <c r="AJ92" s="41">
        <v>0</v>
      </c>
      <c r="AK92" s="41">
        <v>0</v>
      </c>
      <c r="AL92" s="41">
        <v>0</v>
      </c>
      <c r="AM92" s="41">
        <v>0</v>
      </c>
      <c r="AN92" s="41">
        <v>0</v>
      </c>
      <c r="AO92" s="41">
        <v>0</v>
      </c>
      <c r="AP92" s="41">
        <v>101900</v>
      </c>
      <c r="AQ92" s="41">
        <v>101900</v>
      </c>
      <c r="AR92" s="41">
        <v>117184.99999999999</v>
      </c>
      <c r="AS92" s="41">
        <v>117184.99999999999</v>
      </c>
      <c r="AT92" s="41">
        <v>117184.99999999999</v>
      </c>
      <c r="AU92" s="41">
        <v>117184.99999999999</v>
      </c>
      <c r="AV92" s="41">
        <v>117184.99999999999</v>
      </c>
      <c r="AW92" s="41">
        <v>117184.99999999999</v>
      </c>
      <c r="AX92" s="40">
        <f t="shared" si="541"/>
        <v>47800</v>
      </c>
      <c r="AY92" s="40">
        <f t="shared" si="542"/>
        <v>54600</v>
      </c>
      <c r="AZ92" s="40">
        <f t="shared" si="543"/>
        <v>61450</v>
      </c>
      <c r="BA92" s="40">
        <f t="shared" si="544"/>
        <v>68250</v>
      </c>
      <c r="BB92" s="40">
        <f t="shared" si="545"/>
        <v>73750</v>
      </c>
      <c r="BC92" s="40">
        <f t="shared" si="546"/>
        <v>79200</v>
      </c>
      <c r="BD92" s="40">
        <f t="shared" si="547"/>
        <v>84650</v>
      </c>
      <c r="BE92" s="40">
        <f t="shared" si="548"/>
        <v>90100</v>
      </c>
      <c r="BF92" s="40">
        <f t="shared" si="403"/>
        <v>47800</v>
      </c>
      <c r="BG92" s="40">
        <f t="shared" si="404"/>
        <v>54600</v>
      </c>
      <c r="BH92" s="40">
        <f t="shared" si="405"/>
        <v>61450</v>
      </c>
      <c r="BI92" s="40">
        <f t="shared" si="406"/>
        <v>68250</v>
      </c>
      <c r="BJ92" s="40">
        <f t="shared" si="407"/>
        <v>73750</v>
      </c>
      <c r="BK92" s="40">
        <f t="shared" si="408"/>
        <v>79200</v>
      </c>
      <c r="BL92" s="40">
        <f t="shared" si="409"/>
        <v>84650</v>
      </c>
      <c r="BM92" s="40">
        <f t="shared" si="410"/>
        <v>90100</v>
      </c>
    </row>
    <row r="93" spans="1:65" x14ac:dyDescent="0.25">
      <c r="A93" t="s">
        <v>126</v>
      </c>
      <c r="B93" s="41">
        <v>0</v>
      </c>
      <c r="C93" s="41">
        <v>0</v>
      </c>
      <c r="D93" s="41">
        <v>0</v>
      </c>
      <c r="E93" s="41">
        <v>0</v>
      </c>
      <c r="F93" s="41">
        <v>0</v>
      </c>
      <c r="G93" s="41">
        <v>0</v>
      </c>
      <c r="H93" s="41">
        <v>0</v>
      </c>
      <c r="I93" s="41">
        <v>0</v>
      </c>
      <c r="J93" s="41">
        <v>122280</v>
      </c>
      <c r="K93" s="41">
        <v>122280</v>
      </c>
      <c r="L93" s="41">
        <v>122280</v>
      </c>
      <c r="M93" s="41">
        <v>122280</v>
      </c>
      <c r="N93" s="41">
        <v>122280</v>
      </c>
      <c r="O93" s="41">
        <v>122280</v>
      </c>
      <c r="P93" s="41">
        <v>122280</v>
      </c>
      <c r="Q93" s="41">
        <v>122280</v>
      </c>
      <c r="R93" s="40">
        <v>0</v>
      </c>
      <c r="S93" s="40">
        <v>0</v>
      </c>
      <c r="T93" s="40">
        <v>0</v>
      </c>
      <c r="U93" s="40">
        <v>0</v>
      </c>
      <c r="V93" s="40">
        <v>0</v>
      </c>
      <c r="W93" s="40">
        <v>0</v>
      </c>
      <c r="X93" s="40">
        <v>0</v>
      </c>
      <c r="Y93" s="40">
        <v>0</v>
      </c>
      <c r="Z93" s="40">
        <v>42500</v>
      </c>
      <c r="AA93" s="40">
        <v>48600</v>
      </c>
      <c r="AB93" s="40">
        <v>54650</v>
      </c>
      <c r="AC93" s="40">
        <v>60700</v>
      </c>
      <c r="AD93" s="40">
        <v>65600</v>
      </c>
      <c r="AE93" s="40">
        <v>70450</v>
      </c>
      <c r="AF93" s="40">
        <v>75300</v>
      </c>
      <c r="AG93" s="40">
        <v>80150</v>
      </c>
      <c r="AH93" s="41">
        <v>0</v>
      </c>
      <c r="AI93" s="41">
        <v>0</v>
      </c>
      <c r="AJ93" s="41">
        <v>0</v>
      </c>
      <c r="AK93" s="41">
        <v>0</v>
      </c>
      <c r="AL93" s="41">
        <v>0</v>
      </c>
      <c r="AM93" s="41">
        <v>0</v>
      </c>
      <c r="AN93" s="41">
        <v>0</v>
      </c>
      <c r="AO93" s="41">
        <v>0</v>
      </c>
      <c r="AP93" s="41">
        <v>101900</v>
      </c>
      <c r="AQ93" s="41">
        <v>101900</v>
      </c>
      <c r="AR93" s="41">
        <v>117184.99999999999</v>
      </c>
      <c r="AS93" s="41">
        <v>117184.99999999999</v>
      </c>
      <c r="AT93" s="41">
        <v>117184.99999999999</v>
      </c>
      <c r="AU93" s="41">
        <v>117184.99999999999</v>
      </c>
      <c r="AV93" s="41">
        <v>117184.99999999999</v>
      </c>
      <c r="AW93" s="41">
        <v>117184.99999999999</v>
      </c>
      <c r="AX93" s="40">
        <v>0</v>
      </c>
      <c r="AY93" s="40">
        <v>0</v>
      </c>
      <c r="AZ93" s="40">
        <v>0</v>
      </c>
      <c r="BA93" s="40">
        <v>0</v>
      </c>
      <c r="BB93" s="40">
        <v>0</v>
      </c>
      <c r="BC93" s="40">
        <v>0</v>
      </c>
      <c r="BD93" s="40">
        <v>0</v>
      </c>
      <c r="BE93" s="40">
        <v>0</v>
      </c>
      <c r="BF93" s="40">
        <f t="shared" si="403"/>
        <v>42500</v>
      </c>
      <c r="BG93" s="40">
        <f t="shared" si="404"/>
        <v>48600</v>
      </c>
      <c r="BH93" s="40">
        <f t="shared" si="405"/>
        <v>54650</v>
      </c>
      <c r="BI93" s="40">
        <f t="shared" si="406"/>
        <v>60700</v>
      </c>
      <c r="BJ93" s="40">
        <f t="shared" si="407"/>
        <v>65600</v>
      </c>
      <c r="BK93" s="40">
        <f t="shared" si="408"/>
        <v>70450</v>
      </c>
      <c r="BL93" s="40">
        <f t="shared" si="409"/>
        <v>75300</v>
      </c>
      <c r="BM93" s="40">
        <f t="shared" si="410"/>
        <v>80150</v>
      </c>
    </row>
    <row r="94" spans="1:65" x14ac:dyDescent="0.25">
      <c r="A94" s="37" t="s">
        <v>127</v>
      </c>
      <c r="B94" s="41">
        <f t="shared" si="411"/>
        <v>122280</v>
      </c>
      <c r="C94" s="41">
        <f t="shared" si="411"/>
        <v>122280</v>
      </c>
      <c r="D94" s="41">
        <f t="shared" ref="D94" si="549">L94</f>
        <v>122280</v>
      </c>
      <c r="E94" s="41">
        <f t="shared" ref="E94" si="550">M94</f>
        <v>122280</v>
      </c>
      <c r="F94" s="41">
        <f t="shared" ref="F94" si="551">N94</f>
        <v>122280</v>
      </c>
      <c r="G94" s="41">
        <f t="shared" ref="G94" si="552">O94</f>
        <v>122280</v>
      </c>
      <c r="H94" s="41">
        <f t="shared" ref="H94" si="553">P94</f>
        <v>122280</v>
      </c>
      <c r="I94" s="41">
        <f t="shared" ref="I94" si="554">Q94</f>
        <v>122280</v>
      </c>
      <c r="J94" s="41">
        <v>122280</v>
      </c>
      <c r="K94" s="41">
        <v>122280</v>
      </c>
      <c r="L94" s="41">
        <v>122280</v>
      </c>
      <c r="M94" s="41">
        <v>122280</v>
      </c>
      <c r="N94" s="41">
        <v>122280</v>
      </c>
      <c r="O94" s="41">
        <v>122280</v>
      </c>
      <c r="P94" s="41">
        <v>122280</v>
      </c>
      <c r="Q94" s="41">
        <v>122280</v>
      </c>
      <c r="R94" s="40">
        <f t="shared" si="418"/>
        <v>42500</v>
      </c>
      <c r="S94" s="40">
        <f t="shared" ref="S94" si="555">AA94</f>
        <v>48600</v>
      </c>
      <c r="T94" s="40">
        <f t="shared" ref="T94" si="556">AB94</f>
        <v>54650</v>
      </c>
      <c r="U94" s="40">
        <f t="shared" ref="U94" si="557">AC94</f>
        <v>60700</v>
      </c>
      <c r="V94" s="40">
        <f t="shared" ref="V94" si="558">AD94</f>
        <v>65600</v>
      </c>
      <c r="W94" s="40">
        <f t="shared" ref="W94" si="559">AE94</f>
        <v>70450</v>
      </c>
      <c r="X94" s="40">
        <f t="shared" ref="X94" si="560">AF94</f>
        <v>75300</v>
      </c>
      <c r="Y94" s="40">
        <f t="shared" ref="Y94" si="561">AG94</f>
        <v>80150</v>
      </c>
      <c r="Z94" s="40">
        <v>42500</v>
      </c>
      <c r="AA94" s="40">
        <v>48600</v>
      </c>
      <c r="AB94" s="40">
        <v>54650</v>
      </c>
      <c r="AC94" s="40">
        <v>60700</v>
      </c>
      <c r="AD94" s="40">
        <v>65600</v>
      </c>
      <c r="AE94" s="40">
        <v>70450</v>
      </c>
      <c r="AF94" s="40">
        <v>75300</v>
      </c>
      <c r="AG94" s="40">
        <v>80150</v>
      </c>
      <c r="AH94" s="41">
        <v>122280</v>
      </c>
      <c r="AI94" s="41">
        <v>122280</v>
      </c>
      <c r="AJ94" s="41">
        <v>142660</v>
      </c>
      <c r="AK94" s="41">
        <v>142660</v>
      </c>
      <c r="AL94" s="41">
        <v>142660</v>
      </c>
      <c r="AM94" s="41">
        <v>142660</v>
      </c>
      <c r="AN94" s="41">
        <v>142660</v>
      </c>
      <c r="AO94" s="41">
        <v>142660</v>
      </c>
      <c r="AP94" s="41">
        <v>101900</v>
      </c>
      <c r="AQ94" s="41">
        <v>101900</v>
      </c>
      <c r="AR94" s="41">
        <v>117184.99999999999</v>
      </c>
      <c r="AS94" s="41">
        <v>117184.99999999999</v>
      </c>
      <c r="AT94" s="41">
        <v>117184.99999999999</v>
      </c>
      <c r="AU94" s="41">
        <v>117184.99999999999</v>
      </c>
      <c r="AV94" s="41">
        <v>117184.99999999999</v>
      </c>
      <c r="AW94" s="41">
        <v>117184.99999999999</v>
      </c>
      <c r="AX94" s="40">
        <f t="shared" ref="AX94" si="562">BF94</f>
        <v>42500</v>
      </c>
      <c r="AY94" s="40">
        <f t="shared" ref="AY94" si="563">BG94</f>
        <v>48600</v>
      </c>
      <c r="AZ94" s="40">
        <f t="shared" ref="AZ94" si="564">BH94</f>
        <v>54650</v>
      </c>
      <c r="BA94" s="40">
        <f t="shared" ref="BA94" si="565">BI94</f>
        <v>60700</v>
      </c>
      <c r="BB94" s="40">
        <f t="shared" ref="BB94" si="566">BJ94</f>
        <v>65600</v>
      </c>
      <c r="BC94" s="40">
        <f t="shared" ref="BC94" si="567">BK94</f>
        <v>70450</v>
      </c>
      <c r="BD94" s="40">
        <f t="shared" ref="BD94" si="568">BL94</f>
        <v>75300</v>
      </c>
      <c r="BE94" s="40">
        <f t="shared" ref="BE94" si="569">BM94</f>
        <v>80150</v>
      </c>
      <c r="BF94" s="40">
        <f t="shared" si="403"/>
        <v>42500</v>
      </c>
      <c r="BG94" s="40">
        <f t="shared" si="404"/>
        <v>48600</v>
      </c>
      <c r="BH94" s="40">
        <f t="shared" si="405"/>
        <v>54650</v>
      </c>
      <c r="BI94" s="40">
        <f t="shared" si="406"/>
        <v>60700</v>
      </c>
      <c r="BJ94" s="40">
        <f t="shared" si="407"/>
        <v>65600</v>
      </c>
      <c r="BK94" s="40">
        <f t="shared" si="408"/>
        <v>70450</v>
      </c>
      <c r="BL94" s="40">
        <f t="shared" si="409"/>
        <v>75300</v>
      </c>
      <c r="BM94" s="40">
        <f t="shared" si="410"/>
        <v>80150</v>
      </c>
    </row>
    <row r="95" spans="1:65" x14ac:dyDescent="0.25">
      <c r="A95" t="s">
        <v>37</v>
      </c>
      <c r="B95" s="41">
        <v>0</v>
      </c>
      <c r="C95" s="41">
        <v>0</v>
      </c>
      <c r="D95" s="41">
        <v>0</v>
      </c>
      <c r="E95" s="41">
        <v>0</v>
      </c>
      <c r="F95" s="41">
        <v>0</v>
      </c>
      <c r="G95" s="41">
        <v>0</v>
      </c>
      <c r="H95" s="41">
        <v>0</v>
      </c>
      <c r="I95" s="41">
        <v>0</v>
      </c>
      <c r="J95" s="41">
        <v>122280</v>
      </c>
      <c r="K95" s="41">
        <v>122280</v>
      </c>
      <c r="L95" s="41">
        <v>122280</v>
      </c>
      <c r="M95" s="41">
        <v>122280</v>
      </c>
      <c r="N95" s="41">
        <v>122280</v>
      </c>
      <c r="O95" s="41">
        <v>122280</v>
      </c>
      <c r="P95" s="41">
        <v>122280</v>
      </c>
      <c r="Q95" s="41">
        <v>122280</v>
      </c>
      <c r="R95" s="40">
        <v>0</v>
      </c>
      <c r="S95" s="40">
        <v>0</v>
      </c>
      <c r="T95" s="40">
        <v>0</v>
      </c>
      <c r="U95" s="40">
        <v>0</v>
      </c>
      <c r="V95" s="40">
        <v>0</v>
      </c>
      <c r="W95" s="40">
        <v>0</v>
      </c>
      <c r="X95" s="40">
        <v>0</v>
      </c>
      <c r="Y95" s="40">
        <v>0</v>
      </c>
      <c r="Z95" s="40">
        <v>44100</v>
      </c>
      <c r="AA95" s="40">
        <v>50400</v>
      </c>
      <c r="AB95" s="40">
        <v>56700</v>
      </c>
      <c r="AC95" s="40">
        <v>62950</v>
      </c>
      <c r="AD95" s="40">
        <v>68000</v>
      </c>
      <c r="AE95" s="40">
        <v>73050</v>
      </c>
      <c r="AF95" s="40">
        <v>78100</v>
      </c>
      <c r="AG95" s="40">
        <v>83100</v>
      </c>
      <c r="AH95" s="41">
        <v>0</v>
      </c>
      <c r="AI95" s="41">
        <v>0</v>
      </c>
      <c r="AJ95" s="41">
        <v>0</v>
      </c>
      <c r="AK95" s="41">
        <v>0</v>
      </c>
      <c r="AL95" s="41">
        <v>0</v>
      </c>
      <c r="AM95" s="41">
        <v>0</v>
      </c>
      <c r="AN95" s="41">
        <v>0</v>
      </c>
      <c r="AO95" s="41">
        <v>0</v>
      </c>
      <c r="AP95" s="41">
        <v>101900</v>
      </c>
      <c r="AQ95" s="41">
        <v>101900</v>
      </c>
      <c r="AR95" s="41">
        <v>117184.99999999999</v>
      </c>
      <c r="AS95" s="41">
        <v>117184.99999999999</v>
      </c>
      <c r="AT95" s="41">
        <v>117184.99999999999</v>
      </c>
      <c r="AU95" s="41">
        <v>117184.99999999999</v>
      </c>
      <c r="AV95" s="41">
        <v>117184.99999999999</v>
      </c>
      <c r="AW95" s="41">
        <v>117184.99999999999</v>
      </c>
      <c r="AX95" s="40">
        <v>0</v>
      </c>
      <c r="AY95" s="40">
        <v>0</v>
      </c>
      <c r="AZ95" s="40">
        <v>0</v>
      </c>
      <c r="BA95" s="40">
        <v>0</v>
      </c>
      <c r="BB95" s="40">
        <v>0</v>
      </c>
      <c r="BC95" s="40">
        <v>0</v>
      </c>
      <c r="BD95" s="40">
        <v>0</v>
      </c>
      <c r="BE95" s="40">
        <v>0</v>
      </c>
      <c r="BF95" s="40">
        <f t="shared" si="403"/>
        <v>44100</v>
      </c>
      <c r="BG95" s="40">
        <f t="shared" si="404"/>
        <v>50400</v>
      </c>
      <c r="BH95" s="40">
        <f t="shared" si="405"/>
        <v>56700</v>
      </c>
      <c r="BI95" s="40">
        <f t="shared" si="406"/>
        <v>62950</v>
      </c>
      <c r="BJ95" s="40">
        <f t="shared" si="407"/>
        <v>68000</v>
      </c>
      <c r="BK95" s="40">
        <f t="shared" si="408"/>
        <v>73050</v>
      </c>
      <c r="BL95" s="40">
        <f t="shared" si="409"/>
        <v>78100</v>
      </c>
      <c r="BM95" s="40">
        <f t="shared" si="410"/>
        <v>83100</v>
      </c>
    </row>
    <row r="96" spans="1:65" x14ac:dyDescent="0.25">
      <c r="A96" t="s">
        <v>128</v>
      </c>
      <c r="B96" s="41">
        <v>0</v>
      </c>
      <c r="C96" s="41">
        <v>0</v>
      </c>
      <c r="D96" s="41">
        <v>0</v>
      </c>
      <c r="E96" s="41">
        <v>0</v>
      </c>
      <c r="F96" s="41">
        <v>0</v>
      </c>
      <c r="G96" s="41">
        <v>0</v>
      </c>
      <c r="H96" s="41">
        <v>0</v>
      </c>
      <c r="I96" s="41">
        <v>0</v>
      </c>
      <c r="J96" s="41">
        <v>122280</v>
      </c>
      <c r="K96" s="41">
        <v>122280</v>
      </c>
      <c r="L96" s="41">
        <v>122280</v>
      </c>
      <c r="M96" s="41">
        <v>122280</v>
      </c>
      <c r="N96" s="41">
        <v>122280</v>
      </c>
      <c r="O96" s="41">
        <v>122280</v>
      </c>
      <c r="P96" s="41">
        <v>122280</v>
      </c>
      <c r="Q96" s="41">
        <v>122280</v>
      </c>
      <c r="R96" s="40">
        <v>0</v>
      </c>
      <c r="S96" s="40">
        <v>0</v>
      </c>
      <c r="T96" s="40">
        <v>0</v>
      </c>
      <c r="U96" s="40">
        <v>0</v>
      </c>
      <c r="V96" s="40">
        <v>0</v>
      </c>
      <c r="W96" s="40">
        <v>0</v>
      </c>
      <c r="X96" s="40">
        <v>0</v>
      </c>
      <c r="Y96" s="40">
        <v>0</v>
      </c>
      <c r="Z96" s="40">
        <v>42500</v>
      </c>
      <c r="AA96" s="40">
        <v>48600</v>
      </c>
      <c r="AB96" s="40">
        <v>54650</v>
      </c>
      <c r="AC96" s="40">
        <v>60700</v>
      </c>
      <c r="AD96" s="40">
        <v>65600</v>
      </c>
      <c r="AE96" s="40">
        <v>70450</v>
      </c>
      <c r="AF96" s="40">
        <v>75300</v>
      </c>
      <c r="AG96" s="40">
        <v>80150</v>
      </c>
      <c r="AH96" s="41">
        <v>0</v>
      </c>
      <c r="AI96" s="41">
        <v>0</v>
      </c>
      <c r="AJ96" s="41">
        <v>0</v>
      </c>
      <c r="AK96" s="41">
        <v>0</v>
      </c>
      <c r="AL96" s="41">
        <v>0</v>
      </c>
      <c r="AM96" s="41">
        <v>0</v>
      </c>
      <c r="AN96" s="41">
        <v>0</v>
      </c>
      <c r="AO96" s="41">
        <v>0</v>
      </c>
      <c r="AP96" s="41">
        <v>101900</v>
      </c>
      <c r="AQ96" s="41">
        <v>101900</v>
      </c>
      <c r="AR96" s="41">
        <v>117184.99999999999</v>
      </c>
      <c r="AS96" s="41">
        <v>117184.99999999999</v>
      </c>
      <c r="AT96" s="41">
        <v>117184.99999999999</v>
      </c>
      <c r="AU96" s="41">
        <v>117184.99999999999</v>
      </c>
      <c r="AV96" s="41">
        <v>117184.99999999999</v>
      </c>
      <c r="AW96" s="41">
        <v>117184.99999999999</v>
      </c>
      <c r="AX96" s="40">
        <v>0</v>
      </c>
      <c r="AY96" s="40">
        <v>0</v>
      </c>
      <c r="AZ96" s="40">
        <v>0</v>
      </c>
      <c r="BA96" s="40">
        <v>0</v>
      </c>
      <c r="BB96" s="40">
        <v>0</v>
      </c>
      <c r="BC96" s="40">
        <v>0</v>
      </c>
      <c r="BD96" s="40">
        <v>0</v>
      </c>
      <c r="BE96" s="40">
        <v>0</v>
      </c>
      <c r="BF96" s="40">
        <f t="shared" si="403"/>
        <v>42500</v>
      </c>
      <c r="BG96" s="40">
        <f t="shared" si="404"/>
        <v>48600</v>
      </c>
      <c r="BH96" s="40">
        <f t="shared" si="405"/>
        <v>54650</v>
      </c>
      <c r="BI96" s="40">
        <f t="shared" si="406"/>
        <v>60700</v>
      </c>
      <c r="BJ96" s="40">
        <f t="shared" si="407"/>
        <v>65600</v>
      </c>
      <c r="BK96" s="40">
        <f t="shared" si="408"/>
        <v>70450</v>
      </c>
      <c r="BL96" s="40">
        <f t="shared" si="409"/>
        <v>75300</v>
      </c>
      <c r="BM96" s="40">
        <f t="shared" si="410"/>
        <v>80150</v>
      </c>
    </row>
    <row r="97" spans="1:65" x14ac:dyDescent="0.25">
      <c r="A97" t="s">
        <v>38</v>
      </c>
      <c r="B97" s="41">
        <v>0</v>
      </c>
      <c r="C97" s="41">
        <v>0</v>
      </c>
      <c r="D97" s="41">
        <v>0</v>
      </c>
      <c r="E97" s="41">
        <v>0</v>
      </c>
      <c r="F97" s="41">
        <v>0</v>
      </c>
      <c r="G97" s="41">
        <v>0</v>
      </c>
      <c r="H97" s="41">
        <v>0</v>
      </c>
      <c r="I97" s="41">
        <v>0</v>
      </c>
      <c r="J97" s="41">
        <v>122280</v>
      </c>
      <c r="K97" s="41">
        <v>122280</v>
      </c>
      <c r="L97" s="41">
        <v>122280</v>
      </c>
      <c r="M97" s="41">
        <v>122280</v>
      </c>
      <c r="N97" s="41">
        <v>122280</v>
      </c>
      <c r="O97" s="41">
        <v>122280</v>
      </c>
      <c r="P97" s="41">
        <v>122280</v>
      </c>
      <c r="Q97" s="41">
        <v>122280</v>
      </c>
      <c r="R97" s="40">
        <v>0</v>
      </c>
      <c r="S97" s="40">
        <v>0</v>
      </c>
      <c r="T97" s="40">
        <v>0</v>
      </c>
      <c r="U97" s="40">
        <v>0</v>
      </c>
      <c r="V97" s="40">
        <v>0</v>
      </c>
      <c r="W97" s="40">
        <v>0</v>
      </c>
      <c r="X97" s="40">
        <v>0</v>
      </c>
      <c r="Y97" s="40">
        <v>0</v>
      </c>
      <c r="Z97" s="40">
        <v>48850</v>
      </c>
      <c r="AA97" s="40">
        <v>55800</v>
      </c>
      <c r="AB97" s="40">
        <v>62800</v>
      </c>
      <c r="AC97" s="40">
        <v>69750</v>
      </c>
      <c r="AD97" s="40">
        <v>75350</v>
      </c>
      <c r="AE97" s="40">
        <v>80950</v>
      </c>
      <c r="AF97" s="40">
        <v>86500</v>
      </c>
      <c r="AG97" s="40">
        <v>92100</v>
      </c>
      <c r="AH97" s="41">
        <v>0</v>
      </c>
      <c r="AI97" s="41">
        <v>0</v>
      </c>
      <c r="AJ97" s="41">
        <v>0</v>
      </c>
      <c r="AK97" s="41">
        <v>0</v>
      </c>
      <c r="AL97" s="41">
        <v>0</v>
      </c>
      <c r="AM97" s="41">
        <v>0</v>
      </c>
      <c r="AN97" s="41">
        <v>0</v>
      </c>
      <c r="AO97" s="41">
        <v>0</v>
      </c>
      <c r="AP97" s="41">
        <v>101900</v>
      </c>
      <c r="AQ97" s="41">
        <v>101900</v>
      </c>
      <c r="AR97" s="41">
        <v>117184.99999999999</v>
      </c>
      <c r="AS97" s="41">
        <v>117184.99999999999</v>
      </c>
      <c r="AT97" s="41">
        <v>117184.99999999999</v>
      </c>
      <c r="AU97" s="41">
        <v>117184.99999999999</v>
      </c>
      <c r="AV97" s="41">
        <v>117184.99999999999</v>
      </c>
      <c r="AW97" s="41">
        <v>117184.99999999999</v>
      </c>
      <c r="AX97" s="40">
        <v>0</v>
      </c>
      <c r="AY97" s="40">
        <v>0</v>
      </c>
      <c r="AZ97" s="40">
        <v>0</v>
      </c>
      <c r="BA97" s="40">
        <v>0</v>
      </c>
      <c r="BB97" s="40">
        <v>0</v>
      </c>
      <c r="BC97" s="40">
        <v>0</v>
      </c>
      <c r="BD97" s="40">
        <v>0</v>
      </c>
      <c r="BE97" s="40">
        <v>0</v>
      </c>
      <c r="BF97" s="40">
        <f t="shared" si="403"/>
        <v>48850</v>
      </c>
      <c r="BG97" s="40">
        <f t="shared" si="404"/>
        <v>55800</v>
      </c>
      <c r="BH97" s="40">
        <f t="shared" si="405"/>
        <v>62800</v>
      </c>
      <c r="BI97" s="40">
        <f t="shared" si="406"/>
        <v>69750</v>
      </c>
      <c r="BJ97" s="40">
        <f t="shared" si="407"/>
        <v>75350</v>
      </c>
      <c r="BK97" s="40">
        <f t="shared" si="408"/>
        <v>80950</v>
      </c>
      <c r="BL97" s="40">
        <f t="shared" si="409"/>
        <v>86500</v>
      </c>
      <c r="BM97" s="40">
        <f t="shared" si="410"/>
        <v>92100</v>
      </c>
    </row>
    <row r="98" spans="1:65" x14ac:dyDescent="0.25">
      <c r="A98" t="s">
        <v>129</v>
      </c>
      <c r="B98" s="41">
        <v>0</v>
      </c>
      <c r="C98" s="41">
        <v>0</v>
      </c>
      <c r="D98" s="41">
        <v>0</v>
      </c>
      <c r="E98" s="41">
        <v>0</v>
      </c>
      <c r="F98" s="41">
        <v>0</v>
      </c>
      <c r="G98" s="41">
        <v>0</v>
      </c>
      <c r="H98" s="41">
        <v>0</v>
      </c>
      <c r="I98" s="41">
        <v>0</v>
      </c>
      <c r="J98" s="41">
        <v>122280</v>
      </c>
      <c r="K98" s="41">
        <v>122280</v>
      </c>
      <c r="L98" s="41">
        <v>122280</v>
      </c>
      <c r="M98" s="41">
        <v>122280</v>
      </c>
      <c r="N98" s="41">
        <v>122280</v>
      </c>
      <c r="O98" s="41">
        <v>122280</v>
      </c>
      <c r="P98" s="41">
        <v>122280</v>
      </c>
      <c r="Q98" s="41">
        <v>122280</v>
      </c>
      <c r="R98" s="40">
        <v>0</v>
      </c>
      <c r="S98" s="40">
        <v>0</v>
      </c>
      <c r="T98" s="40">
        <v>0</v>
      </c>
      <c r="U98" s="40">
        <v>0</v>
      </c>
      <c r="V98" s="40">
        <v>0</v>
      </c>
      <c r="W98" s="40">
        <v>0</v>
      </c>
      <c r="X98" s="40">
        <v>0</v>
      </c>
      <c r="Y98" s="40">
        <v>0</v>
      </c>
      <c r="Z98" s="40">
        <v>42500</v>
      </c>
      <c r="AA98" s="40">
        <v>48600</v>
      </c>
      <c r="AB98" s="40">
        <v>54650</v>
      </c>
      <c r="AC98" s="40">
        <v>60700</v>
      </c>
      <c r="AD98" s="40">
        <v>65600</v>
      </c>
      <c r="AE98" s="40">
        <v>70450</v>
      </c>
      <c r="AF98" s="40">
        <v>75300</v>
      </c>
      <c r="AG98" s="40">
        <v>80150</v>
      </c>
      <c r="AH98" s="41">
        <v>0</v>
      </c>
      <c r="AI98" s="41">
        <v>0</v>
      </c>
      <c r="AJ98" s="41">
        <v>0</v>
      </c>
      <c r="AK98" s="41">
        <v>0</v>
      </c>
      <c r="AL98" s="41">
        <v>0</v>
      </c>
      <c r="AM98" s="41">
        <v>0</v>
      </c>
      <c r="AN98" s="41">
        <v>0</v>
      </c>
      <c r="AO98" s="41">
        <v>0</v>
      </c>
      <c r="AP98" s="41">
        <v>101900</v>
      </c>
      <c r="AQ98" s="41">
        <v>101900</v>
      </c>
      <c r="AR98" s="41">
        <v>117184.99999999999</v>
      </c>
      <c r="AS98" s="41">
        <v>117184.99999999999</v>
      </c>
      <c r="AT98" s="41">
        <v>117184.99999999999</v>
      </c>
      <c r="AU98" s="41">
        <v>117184.99999999999</v>
      </c>
      <c r="AV98" s="41">
        <v>117184.99999999999</v>
      </c>
      <c r="AW98" s="41">
        <v>117184.99999999999</v>
      </c>
      <c r="AX98" s="40">
        <v>0</v>
      </c>
      <c r="AY98" s="40">
        <v>0</v>
      </c>
      <c r="AZ98" s="40">
        <v>0</v>
      </c>
      <c r="BA98" s="40">
        <v>0</v>
      </c>
      <c r="BB98" s="40">
        <v>0</v>
      </c>
      <c r="BC98" s="40">
        <v>0</v>
      </c>
      <c r="BD98" s="40">
        <v>0</v>
      </c>
      <c r="BE98" s="40">
        <v>0</v>
      </c>
      <c r="BF98" s="40">
        <f t="shared" si="403"/>
        <v>42500</v>
      </c>
      <c r="BG98" s="40">
        <f t="shared" si="404"/>
        <v>48600</v>
      </c>
      <c r="BH98" s="40">
        <f t="shared" si="405"/>
        <v>54650</v>
      </c>
      <c r="BI98" s="40">
        <f t="shared" si="406"/>
        <v>60700</v>
      </c>
      <c r="BJ98" s="40">
        <f t="shared" si="407"/>
        <v>65600</v>
      </c>
      <c r="BK98" s="40">
        <f t="shared" si="408"/>
        <v>70450</v>
      </c>
      <c r="BL98" s="40">
        <f t="shared" si="409"/>
        <v>75300</v>
      </c>
      <c r="BM98" s="40">
        <f t="shared" si="410"/>
        <v>80150</v>
      </c>
    </row>
    <row r="99" spans="1:65" x14ac:dyDescent="0.25">
      <c r="A99" s="37" t="s">
        <v>130</v>
      </c>
      <c r="B99" s="41">
        <f t="shared" si="411"/>
        <v>122280</v>
      </c>
      <c r="C99" s="41">
        <f t="shared" si="411"/>
        <v>122280</v>
      </c>
      <c r="D99" s="41">
        <f t="shared" ref="D99:D103" si="570">L99</f>
        <v>122280</v>
      </c>
      <c r="E99" s="41">
        <f t="shared" ref="E99:E103" si="571">M99</f>
        <v>122280</v>
      </c>
      <c r="F99" s="41">
        <f t="shared" ref="F99:F103" si="572">N99</f>
        <v>122280</v>
      </c>
      <c r="G99" s="41">
        <f t="shared" ref="G99:G103" si="573">O99</f>
        <v>122280</v>
      </c>
      <c r="H99" s="41">
        <f t="shared" ref="H99:H103" si="574">P99</f>
        <v>122280</v>
      </c>
      <c r="I99" s="41">
        <f t="shared" ref="I99:I103" si="575">Q99</f>
        <v>122280</v>
      </c>
      <c r="J99" s="41">
        <v>122280</v>
      </c>
      <c r="K99" s="41">
        <v>122280</v>
      </c>
      <c r="L99" s="41">
        <v>122280</v>
      </c>
      <c r="M99" s="41">
        <v>122280</v>
      </c>
      <c r="N99" s="41">
        <v>122280</v>
      </c>
      <c r="O99" s="41">
        <v>122280</v>
      </c>
      <c r="P99" s="41">
        <v>122280</v>
      </c>
      <c r="Q99" s="41">
        <v>122280</v>
      </c>
      <c r="R99" s="40">
        <f t="shared" si="418"/>
        <v>42500</v>
      </c>
      <c r="S99" s="40">
        <f t="shared" ref="S99:S100" si="576">AA99</f>
        <v>48600</v>
      </c>
      <c r="T99" s="40">
        <f t="shared" ref="T99:T100" si="577">AB99</f>
        <v>54650</v>
      </c>
      <c r="U99" s="40">
        <f t="shared" ref="U99:U100" si="578">AC99</f>
        <v>60700</v>
      </c>
      <c r="V99" s="40">
        <f t="shared" ref="V99:V100" si="579">AD99</f>
        <v>65600</v>
      </c>
      <c r="W99" s="40">
        <f t="shared" ref="W99:W100" si="580">AE99</f>
        <v>70450</v>
      </c>
      <c r="X99" s="40">
        <f t="shared" ref="X99:X100" si="581">AF99</f>
        <v>75300</v>
      </c>
      <c r="Y99" s="40">
        <f t="shared" ref="Y99:Y100" si="582">AG99</f>
        <v>80150</v>
      </c>
      <c r="Z99" s="40">
        <v>42500</v>
      </c>
      <c r="AA99" s="40">
        <v>48600</v>
      </c>
      <c r="AB99" s="40">
        <v>54650</v>
      </c>
      <c r="AC99" s="40">
        <v>60700</v>
      </c>
      <c r="AD99" s="40">
        <v>65600</v>
      </c>
      <c r="AE99" s="40">
        <v>70450</v>
      </c>
      <c r="AF99" s="40">
        <v>75300</v>
      </c>
      <c r="AG99" s="40">
        <v>80150</v>
      </c>
      <c r="AH99" s="41">
        <v>122280</v>
      </c>
      <c r="AI99" s="41">
        <v>122280</v>
      </c>
      <c r="AJ99" s="41">
        <v>142660</v>
      </c>
      <c r="AK99" s="41">
        <v>142660</v>
      </c>
      <c r="AL99" s="41">
        <v>142660</v>
      </c>
      <c r="AM99" s="41">
        <v>142660</v>
      </c>
      <c r="AN99" s="41">
        <v>142660</v>
      </c>
      <c r="AO99" s="41">
        <v>142660</v>
      </c>
      <c r="AP99" s="41">
        <v>101900</v>
      </c>
      <c r="AQ99" s="41">
        <v>101900</v>
      </c>
      <c r="AR99" s="41">
        <v>117184.99999999999</v>
      </c>
      <c r="AS99" s="41">
        <v>117184.99999999999</v>
      </c>
      <c r="AT99" s="41">
        <v>117184.99999999999</v>
      </c>
      <c r="AU99" s="41">
        <v>117184.99999999999</v>
      </c>
      <c r="AV99" s="41">
        <v>117184.99999999999</v>
      </c>
      <c r="AW99" s="41">
        <v>117184.99999999999</v>
      </c>
      <c r="AX99" s="40">
        <f t="shared" ref="AX99" si="583">BF99</f>
        <v>42500</v>
      </c>
      <c r="AY99" s="40">
        <f t="shared" ref="AY99" si="584">BG99</f>
        <v>48600</v>
      </c>
      <c r="AZ99" s="40">
        <f t="shared" ref="AZ99" si="585">BH99</f>
        <v>54650</v>
      </c>
      <c r="BA99" s="40">
        <f t="shared" ref="BA99" si="586">BI99</f>
        <v>60700</v>
      </c>
      <c r="BB99" s="40">
        <f t="shared" ref="BB99" si="587">BJ99</f>
        <v>65600</v>
      </c>
      <c r="BC99" s="40">
        <f t="shared" ref="BC99" si="588">BK99</f>
        <v>70450</v>
      </c>
      <c r="BD99" s="40">
        <f t="shared" ref="BD99" si="589">BL99</f>
        <v>75300</v>
      </c>
      <c r="BE99" s="40">
        <f t="shared" ref="BE99" si="590">BM99</f>
        <v>80150</v>
      </c>
      <c r="BF99" s="40">
        <f t="shared" si="403"/>
        <v>42500</v>
      </c>
      <c r="BG99" s="40">
        <f t="shared" si="404"/>
        <v>48600</v>
      </c>
      <c r="BH99" s="40">
        <f t="shared" si="405"/>
        <v>54650</v>
      </c>
      <c r="BI99" s="40">
        <f t="shared" si="406"/>
        <v>60700</v>
      </c>
      <c r="BJ99" s="40">
        <f t="shared" si="407"/>
        <v>65600</v>
      </c>
      <c r="BK99" s="40">
        <f t="shared" si="408"/>
        <v>70450</v>
      </c>
      <c r="BL99" s="40">
        <f t="shared" si="409"/>
        <v>75300</v>
      </c>
      <c r="BM99" s="40">
        <f t="shared" si="410"/>
        <v>80150</v>
      </c>
    </row>
    <row r="100" spans="1:65" x14ac:dyDescent="0.25">
      <c r="A100" s="37" t="s">
        <v>39</v>
      </c>
      <c r="B100" s="41">
        <f t="shared" si="411"/>
        <v>122280</v>
      </c>
      <c r="C100" s="41">
        <f t="shared" si="411"/>
        <v>122280</v>
      </c>
      <c r="D100" s="41">
        <f t="shared" si="570"/>
        <v>122280</v>
      </c>
      <c r="E100" s="41">
        <f t="shared" si="571"/>
        <v>122280</v>
      </c>
      <c r="F100" s="41">
        <f t="shared" si="572"/>
        <v>122280</v>
      </c>
      <c r="G100" s="41">
        <f t="shared" si="573"/>
        <v>122280</v>
      </c>
      <c r="H100" s="41">
        <f t="shared" si="574"/>
        <v>122280</v>
      </c>
      <c r="I100" s="41">
        <f t="shared" si="575"/>
        <v>122280</v>
      </c>
      <c r="J100" s="41">
        <v>122280</v>
      </c>
      <c r="K100" s="41">
        <v>122280</v>
      </c>
      <c r="L100" s="41">
        <v>122280</v>
      </c>
      <c r="M100" s="41">
        <v>122280</v>
      </c>
      <c r="N100" s="41">
        <v>122280</v>
      </c>
      <c r="O100" s="41">
        <v>122280</v>
      </c>
      <c r="P100" s="41">
        <v>122280</v>
      </c>
      <c r="Q100" s="41">
        <v>122280</v>
      </c>
      <c r="R100" s="40">
        <f t="shared" ref="R100" si="591">Z100</f>
        <v>42650</v>
      </c>
      <c r="S100" s="40">
        <f t="shared" si="576"/>
        <v>48750</v>
      </c>
      <c r="T100" s="40">
        <f t="shared" si="577"/>
        <v>54850</v>
      </c>
      <c r="U100" s="40">
        <f t="shared" si="578"/>
        <v>60900</v>
      </c>
      <c r="V100" s="40">
        <f t="shared" si="579"/>
        <v>65800</v>
      </c>
      <c r="W100" s="40">
        <f t="shared" si="580"/>
        <v>70650</v>
      </c>
      <c r="X100" s="40">
        <f t="shared" si="581"/>
        <v>75550</v>
      </c>
      <c r="Y100" s="40">
        <f t="shared" si="582"/>
        <v>80400</v>
      </c>
      <c r="Z100" s="40">
        <v>42650</v>
      </c>
      <c r="AA100" s="40">
        <v>48750</v>
      </c>
      <c r="AB100" s="40">
        <v>54850</v>
      </c>
      <c r="AC100" s="40">
        <v>60900</v>
      </c>
      <c r="AD100" s="40">
        <v>65800</v>
      </c>
      <c r="AE100" s="40">
        <v>70650</v>
      </c>
      <c r="AF100" s="40">
        <v>75550</v>
      </c>
      <c r="AG100" s="40">
        <v>80400</v>
      </c>
      <c r="AH100" s="41">
        <v>122280</v>
      </c>
      <c r="AI100" s="41">
        <v>122280</v>
      </c>
      <c r="AJ100" s="41">
        <v>142660</v>
      </c>
      <c r="AK100" s="41">
        <v>142660</v>
      </c>
      <c r="AL100" s="41">
        <v>142660</v>
      </c>
      <c r="AM100" s="41">
        <v>142660</v>
      </c>
      <c r="AN100" s="41">
        <v>142660</v>
      </c>
      <c r="AO100" s="41">
        <v>142660</v>
      </c>
      <c r="AP100" s="41">
        <v>101900</v>
      </c>
      <c r="AQ100" s="41">
        <v>101900</v>
      </c>
      <c r="AR100" s="41">
        <v>117184.99999999999</v>
      </c>
      <c r="AS100" s="41">
        <v>117184.99999999999</v>
      </c>
      <c r="AT100" s="41">
        <v>117184.99999999999</v>
      </c>
      <c r="AU100" s="41">
        <v>117184.99999999999</v>
      </c>
      <c r="AV100" s="41">
        <v>117184.99999999999</v>
      </c>
      <c r="AW100" s="41">
        <v>117184.99999999999</v>
      </c>
      <c r="AX100" s="40">
        <f t="shared" ref="AX100:AX103" si="592">BF100</f>
        <v>42650</v>
      </c>
      <c r="AY100" s="40">
        <f t="shared" ref="AY100:AY103" si="593">BG100</f>
        <v>48750</v>
      </c>
      <c r="AZ100" s="40">
        <f t="shared" ref="AZ100:AZ103" si="594">BH100</f>
        <v>54850</v>
      </c>
      <c r="BA100" s="40">
        <f t="shared" ref="BA100:BA103" si="595">BI100</f>
        <v>60900</v>
      </c>
      <c r="BB100" s="40">
        <f t="shared" ref="BB100:BB103" si="596">BJ100</f>
        <v>65800</v>
      </c>
      <c r="BC100" s="40">
        <f t="shared" ref="BC100:BC103" si="597">BK100</f>
        <v>70650</v>
      </c>
      <c r="BD100" s="40">
        <f t="shared" ref="BD100:BD103" si="598">BL100</f>
        <v>75550</v>
      </c>
      <c r="BE100" s="40">
        <f t="shared" ref="BE100:BE103" si="599">BM100</f>
        <v>80400</v>
      </c>
      <c r="BF100" s="40">
        <f t="shared" si="403"/>
        <v>42650</v>
      </c>
      <c r="BG100" s="40">
        <f t="shared" si="404"/>
        <v>48750</v>
      </c>
      <c r="BH100" s="40">
        <f t="shared" si="405"/>
        <v>54850</v>
      </c>
      <c r="BI100" s="40">
        <f t="shared" si="406"/>
        <v>60900</v>
      </c>
      <c r="BJ100" s="40">
        <f t="shared" si="407"/>
        <v>65800</v>
      </c>
      <c r="BK100" s="40">
        <f t="shared" si="408"/>
        <v>70650</v>
      </c>
      <c r="BL100" s="40">
        <f t="shared" si="409"/>
        <v>75550</v>
      </c>
      <c r="BM100" s="40">
        <f t="shared" si="410"/>
        <v>80400</v>
      </c>
    </row>
    <row r="101" spans="1:65" x14ac:dyDescent="0.25">
      <c r="A101" s="37" t="s">
        <v>131</v>
      </c>
      <c r="B101" s="41">
        <f t="shared" si="411"/>
        <v>132360</v>
      </c>
      <c r="C101" s="41">
        <f t="shared" si="411"/>
        <v>132360</v>
      </c>
      <c r="D101" s="41">
        <f t="shared" si="570"/>
        <v>132360</v>
      </c>
      <c r="E101" s="41">
        <f t="shared" si="571"/>
        <v>132360</v>
      </c>
      <c r="F101" s="41">
        <f t="shared" si="572"/>
        <v>132360</v>
      </c>
      <c r="G101" s="41">
        <f t="shared" si="573"/>
        <v>132360</v>
      </c>
      <c r="H101" s="41">
        <f t="shared" si="574"/>
        <v>132360</v>
      </c>
      <c r="I101" s="41">
        <f t="shared" si="575"/>
        <v>132360</v>
      </c>
      <c r="J101" s="41">
        <v>132360</v>
      </c>
      <c r="K101" s="41">
        <v>132360</v>
      </c>
      <c r="L101" s="41">
        <v>132360</v>
      </c>
      <c r="M101" s="41">
        <v>132360</v>
      </c>
      <c r="N101" s="41">
        <v>132360</v>
      </c>
      <c r="O101" s="41">
        <v>132360</v>
      </c>
      <c r="P101" s="41">
        <v>132360</v>
      </c>
      <c r="Q101" s="41">
        <v>132360</v>
      </c>
      <c r="R101" s="40">
        <f t="shared" si="418"/>
        <v>58350</v>
      </c>
      <c r="S101" s="40">
        <f t="shared" ref="S101:S102" si="600">AA101</f>
        <v>66700</v>
      </c>
      <c r="T101" s="40">
        <f t="shared" ref="T101:T102" si="601">AB101</f>
        <v>75050</v>
      </c>
      <c r="U101" s="40">
        <f t="shared" ref="U101:U102" si="602">AC101</f>
        <v>83350</v>
      </c>
      <c r="V101" s="40">
        <f t="shared" ref="V101:V102" si="603">AD101</f>
        <v>90050</v>
      </c>
      <c r="W101" s="40">
        <f t="shared" ref="W101:W102" si="604">AE101</f>
        <v>96700</v>
      </c>
      <c r="X101" s="40">
        <f t="shared" ref="X101:X102" si="605">AF101</f>
        <v>103400</v>
      </c>
      <c r="Y101" s="40">
        <f t="shared" ref="Y101:Y102" si="606">AG101</f>
        <v>110050</v>
      </c>
      <c r="Z101" s="40">
        <v>58350</v>
      </c>
      <c r="AA101" s="40">
        <v>66700</v>
      </c>
      <c r="AB101" s="40">
        <v>75050</v>
      </c>
      <c r="AC101" s="40">
        <v>83350</v>
      </c>
      <c r="AD101" s="40">
        <v>90050</v>
      </c>
      <c r="AE101" s="40">
        <v>96700</v>
      </c>
      <c r="AF101" s="40">
        <v>103400</v>
      </c>
      <c r="AG101" s="40">
        <v>110050</v>
      </c>
      <c r="AH101" s="41">
        <v>132360</v>
      </c>
      <c r="AI101" s="41">
        <v>132360</v>
      </c>
      <c r="AJ101" s="41">
        <v>154420</v>
      </c>
      <c r="AK101" s="41">
        <v>154420</v>
      </c>
      <c r="AL101" s="41">
        <v>154420</v>
      </c>
      <c r="AM101" s="41">
        <v>154420</v>
      </c>
      <c r="AN101" s="41">
        <v>154420</v>
      </c>
      <c r="AO101" s="41">
        <v>154420</v>
      </c>
      <c r="AP101" s="41">
        <v>110300</v>
      </c>
      <c r="AQ101" s="41">
        <v>110300</v>
      </c>
      <c r="AR101" s="41">
        <v>126844.99999999999</v>
      </c>
      <c r="AS101" s="41">
        <v>126844.99999999999</v>
      </c>
      <c r="AT101" s="41">
        <v>126844.99999999999</v>
      </c>
      <c r="AU101" s="41">
        <v>126844.99999999999</v>
      </c>
      <c r="AV101" s="41">
        <v>126844.99999999999</v>
      </c>
      <c r="AW101" s="41">
        <v>126844.99999999999</v>
      </c>
      <c r="AX101" s="40">
        <f t="shared" si="592"/>
        <v>58350</v>
      </c>
      <c r="AY101" s="40">
        <f t="shared" si="593"/>
        <v>66700</v>
      </c>
      <c r="AZ101" s="40">
        <f t="shared" si="594"/>
        <v>75050</v>
      </c>
      <c r="BA101" s="40">
        <f t="shared" si="595"/>
        <v>83350</v>
      </c>
      <c r="BB101" s="40">
        <f t="shared" si="596"/>
        <v>90050</v>
      </c>
      <c r="BC101" s="40">
        <f t="shared" si="597"/>
        <v>96700</v>
      </c>
      <c r="BD101" s="40">
        <f t="shared" si="598"/>
        <v>103400</v>
      </c>
      <c r="BE101" s="40">
        <f t="shared" si="599"/>
        <v>110050</v>
      </c>
      <c r="BF101" s="40">
        <f t="shared" si="403"/>
        <v>58350</v>
      </c>
      <c r="BG101" s="40">
        <f t="shared" si="404"/>
        <v>66700</v>
      </c>
      <c r="BH101" s="40">
        <f t="shared" si="405"/>
        <v>75050</v>
      </c>
      <c r="BI101" s="40">
        <f t="shared" si="406"/>
        <v>83350</v>
      </c>
      <c r="BJ101" s="40">
        <f t="shared" si="407"/>
        <v>90050</v>
      </c>
      <c r="BK101" s="40">
        <f t="shared" si="408"/>
        <v>96700</v>
      </c>
      <c r="BL101" s="40">
        <f t="shared" si="409"/>
        <v>103400</v>
      </c>
      <c r="BM101" s="40">
        <f t="shared" si="410"/>
        <v>110050</v>
      </c>
    </row>
    <row r="102" spans="1:65" x14ac:dyDescent="0.25">
      <c r="A102" s="37" t="s">
        <v>40</v>
      </c>
      <c r="B102" s="41">
        <f t="shared" si="411"/>
        <v>122280</v>
      </c>
      <c r="C102" s="41">
        <f t="shared" si="411"/>
        <v>122280</v>
      </c>
      <c r="D102" s="41">
        <f t="shared" si="570"/>
        <v>122280</v>
      </c>
      <c r="E102" s="41">
        <f t="shared" si="571"/>
        <v>122280</v>
      </c>
      <c r="F102" s="41">
        <f t="shared" si="572"/>
        <v>122280</v>
      </c>
      <c r="G102" s="41">
        <f t="shared" si="573"/>
        <v>122280</v>
      </c>
      <c r="H102" s="41">
        <f t="shared" si="574"/>
        <v>122280</v>
      </c>
      <c r="I102" s="41">
        <f t="shared" si="575"/>
        <v>122280</v>
      </c>
      <c r="J102" s="41">
        <v>122280</v>
      </c>
      <c r="K102" s="41">
        <v>122280</v>
      </c>
      <c r="L102" s="41">
        <v>122280</v>
      </c>
      <c r="M102" s="41">
        <v>122280</v>
      </c>
      <c r="N102" s="41">
        <v>122280</v>
      </c>
      <c r="O102" s="41">
        <v>122280</v>
      </c>
      <c r="P102" s="41">
        <v>122280</v>
      </c>
      <c r="Q102" s="41">
        <v>122280</v>
      </c>
      <c r="R102" s="40">
        <f t="shared" ref="R102" si="607">Z102</f>
        <v>43500</v>
      </c>
      <c r="S102" s="40">
        <f t="shared" si="600"/>
        <v>49700</v>
      </c>
      <c r="T102" s="40">
        <f t="shared" si="601"/>
        <v>55900</v>
      </c>
      <c r="U102" s="40">
        <f t="shared" si="602"/>
        <v>62100</v>
      </c>
      <c r="V102" s="40">
        <f t="shared" si="603"/>
        <v>67100</v>
      </c>
      <c r="W102" s="40">
        <f t="shared" si="604"/>
        <v>72050</v>
      </c>
      <c r="X102" s="40">
        <f t="shared" si="605"/>
        <v>77050</v>
      </c>
      <c r="Y102" s="40">
        <f t="shared" si="606"/>
        <v>82000</v>
      </c>
      <c r="Z102" s="40">
        <v>43500</v>
      </c>
      <c r="AA102" s="40">
        <v>49700</v>
      </c>
      <c r="AB102" s="40">
        <v>55900</v>
      </c>
      <c r="AC102" s="40">
        <v>62100</v>
      </c>
      <c r="AD102" s="40">
        <v>67100</v>
      </c>
      <c r="AE102" s="40">
        <v>72050</v>
      </c>
      <c r="AF102" s="40">
        <v>77050</v>
      </c>
      <c r="AG102" s="40">
        <v>82000</v>
      </c>
      <c r="AH102" s="41">
        <v>122280</v>
      </c>
      <c r="AI102" s="41">
        <v>122280</v>
      </c>
      <c r="AJ102" s="41">
        <v>142660</v>
      </c>
      <c r="AK102" s="41">
        <v>142660</v>
      </c>
      <c r="AL102" s="41">
        <v>142660</v>
      </c>
      <c r="AM102" s="41">
        <v>142660</v>
      </c>
      <c r="AN102" s="41">
        <v>142660</v>
      </c>
      <c r="AO102" s="41">
        <v>142660</v>
      </c>
      <c r="AP102" s="41">
        <v>101900</v>
      </c>
      <c r="AQ102" s="41">
        <v>101900</v>
      </c>
      <c r="AR102" s="41">
        <v>117184.99999999999</v>
      </c>
      <c r="AS102" s="41">
        <v>117184.99999999999</v>
      </c>
      <c r="AT102" s="41">
        <v>117184.99999999999</v>
      </c>
      <c r="AU102" s="41">
        <v>117184.99999999999</v>
      </c>
      <c r="AV102" s="41">
        <v>117184.99999999999</v>
      </c>
      <c r="AW102" s="41">
        <v>117184.99999999999</v>
      </c>
      <c r="AX102" s="40">
        <f t="shared" si="592"/>
        <v>43500</v>
      </c>
      <c r="AY102" s="40">
        <f t="shared" si="593"/>
        <v>49700</v>
      </c>
      <c r="AZ102" s="40">
        <f t="shared" si="594"/>
        <v>55900</v>
      </c>
      <c r="BA102" s="40">
        <f t="shared" si="595"/>
        <v>62100</v>
      </c>
      <c r="BB102" s="40">
        <f t="shared" si="596"/>
        <v>67100</v>
      </c>
      <c r="BC102" s="40">
        <f t="shared" si="597"/>
        <v>72050</v>
      </c>
      <c r="BD102" s="40">
        <f t="shared" si="598"/>
        <v>77050</v>
      </c>
      <c r="BE102" s="40">
        <f t="shared" si="599"/>
        <v>82000</v>
      </c>
      <c r="BF102" s="40">
        <f t="shared" si="403"/>
        <v>43500</v>
      </c>
      <c r="BG102" s="40">
        <f t="shared" si="404"/>
        <v>49700</v>
      </c>
      <c r="BH102" s="40">
        <f t="shared" si="405"/>
        <v>55900</v>
      </c>
      <c r="BI102" s="40">
        <f t="shared" si="406"/>
        <v>62100</v>
      </c>
      <c r="BJ102" s="40">
        <f t="shared" si="407"/>
        <v>67100</v>
      </c>
      <c r="BK102" s="40">
        <f t="shared" si="408"/>
        <v>72050</v>
      </c>
      <c r="BL102" s="40">
        <f t="shared" si="409"/>
        <v>77050</v>
      </c>
      <c r="BM102" s="40">
        <f t="shared" si="410"/>
        <v>82000</v>
      </c>
    </row>
    <row r="103" spans="1:65" x14ac:dyDescent="0.25">
      <c r="A103" s="37" t="s">
        <v>132</v>
      </c>
      <c r="B103" s="41">
        <f t="shared" si="411"/>
        <v>122280</v>
      </c>
      <c r="C103" s="41">
        <f t="shared" si="411"/>
        <v>122280</v>
      </c>
      <c r="D103" s="41">
        <f t="shared" si="570"/>
        <v>122280</v>
      </c>
      <c r="E103" s="41">
        <f t="shared" si="571"/>
        <v>122280</v>
      </c>
      <c r="F103" s="41">
        <f t="shared" si="572"/>
        <v>122280</v>
      </c>
      <c r="G103" s="41">
        <f t="shared" si="573"/>
        <v>122280</v>
      </c>
      <c r="H103" s="41">
        <f t="shared" si="574"/>
        <v>122280</v>
      </c>
      <c r="I103" s="41">
        <f t="shared" si="575"/>
        <v>122280</v>
      </c>
      <c r="J103" s="41">
        <v>122280</v>
      </c>
      <c r="K103" s="41">
        <v>122280</v>
      </c>
      <c r="L103" s="41">
        <v>122280</v>
      </c>
      <c r="M103" s="41">
        <v>122280</v>
      </c>
      <c r="N103" s="41">
        <v>122280</v>
      </c>
      <c r="O103" s="41">
        <v>122280</v>
      </c>
      <c r="P103" s="41">
        <v>122280</v>
      </c>
      <c r="Q103" s="41">
        <v>122280</v>
      </c>
      <c r="R103" s="40">
        <f t="shared" si="418"/>
        <v>45100</v>
      </c>
      <c r="S103" s="40">
        <f t="shared" ref="S103" si="608">AA103</f>
        <v>51550</v>
      </c>
      <c r="T103" s="40">
        <f t="shared" ref="T103" si="609">AB103</f>
        <v>58000</v>
      </c>
      <c r="U103" s="40">
        <f t="shared" ref="U103" si="610">AC103</f>
        <v>64400</v>
      </c>
      <c r="V103" s="40">
        <f t="shared" ref="V103" si="611">AD103</f>
        <v>69600</v>
      </c>
      <c r="W103" s="40">
        <f t="shared" ref="W103" si="612">AE103</f>
        <v>74750</v>
      </c>
      <c r="X103" s="40">
        <f t="shared" ref="X103" si="613">AF103</f>
        <v>79900</v>
      </c>
      <c r="Y103" s="40">
        <f t="shared" ref="Y103" si="614">AG103</f>
        <v>85050</v>
      </c>
      <c r="Z103" s="40">
        <v>45100</v>
      </c>
      <c r="AA103" s="40">
        <v>51550</v>
      </c>
      <c r="AB103" s="40">
        <v>58000</v>
      </c>
      <c r="AC103" s="40">
        <v>64400</v>
      </c>
      <c r="AD103" s="40">
        <v>69600</v>
      </c>
      <c r="AE103" s="40">
        <v>74750</v>
      </c>
      <c r="AF103" s="40">
        <v>79900</v>
      </c>
      <c r="AG103" s="40">
        <v>85050</v>
      </c>
      <c r="AH103" s="41">
        <v>122280</v>
      </c>
      <c r="AI103" s="41">
        <v>122280</v>
      </c>
      <c r="AJ103" s="41">
        <v>142660</v>
      </c>
      <c r="AK103" s="41">
        <v>142660</v>
      </c>
      <c r="AL103" s="41">
        <v>142660</v>
      </c>
      <c r="AM103" s="41">
        <v>142660</v>
      </c>
      <c r="AN103" s="41">
        <v>142660</v>
      </c>
      <c r="AO103" s="41">
        <v>142660</v>
      </c>
      <c r="AP103" s="41">
        <v>101900</v>
      </c>
      <c r="AQ103" s="41">
        <v>101900</v>
      </c>
      <c r="AR103" s="41">
        <v>117184.99999999999</v>
      </c>
      <c r="AS103" s="41">
        <v>117184.99999999999</v>
      </c>
      <c r="AT103" s="41">
        <v>117184.99999999999</v>
      </c>
      <c r="AU103" s="41">
        <v>117184.99999999999</v>
      </c>
      <c r="AV103" s="41">
        <v>117184.99999999999</v>
      </c>
      <c r="AW103" s="41">
        <v>117184.99999999999</v>
      </c>
      <c r="AX103" s="40">
        <f t="shared" si="592"/>
        <v>45100</v>
      </c>
      <c r="AY103" s="40">
        <f t="shared" si="593"/>
        <v>51550</v>
      </c>
      <c r="AZ103" s="40">
        <f t="shared" si="594"/>
        <v>58000</v>
      </c>
      <c r="BA103" s="40">
        <f t="shared" si="595"/>
        <v>64400</v>
      </c>
      <c r="BB103" s="40">
        <f t="shared" si="596"/>
        <v>69600</v>
      </c>
      <c r="BC103" s="40">
        <f t="shared" si="597"/>
        <v>74750</v>
      </c>
      <c r="BD103" s="40">
        <f t="shared" si="598"/>
        <v>79900</v>
      </c>
      <c r="BE103" s="40">
        <f t="shared" si="599"/>
        <v>85050</v>
      </c>
      <c r="BF103" s="40">
        <f t="shared" si="403"/>
        <v>45100</v>
      </c>
      <c r="BG103" s="40">
        <f t="shared" si="404"/>
        <v>51550</v>
      </c>
      <c r="BH103" s="40">
        <f t="shared" si="405"/>
        <v>58000</v>
      </c>
      <c r="BI103" s="40">
        <f t="shared" si="406"/>
        <v>64400</v>
      </c>
      <c r="BJ103" s="40">
        <f t="shared" si="407"/>
        <v>69600</v>
      </c>
      <c r="BK103" s="40">
        <f t="shared" si="408"/>
        <v>74750</v>
      </c>
      <c r="BL103" s="40">
        <f t="shared" si="409"/>
        <v>79900</v>
      </c>
      <c r="BM103" s="40">
        <f t="shared" si="410"/>
        <v>85050</v>
      </c>
    </row>
    <row r="104" spans="1:65" x14ac:dyDescent="0.25">
      <c r="A104" t="s">
        <v>50</v>
      </c>
      <c r="B104" s="41">
        <v>0</v>
      </c>
      <c r="C104" s="41">
        <v>0</v>
      </c>
      <c r="D104" s="41">
        <v>0</v>
      </c>
      <c r="E104" s="41">
        <v>0</v>
      </c>
      <c r="F104" s="41">
        <v>0</v>
      </c>
      <c r="G104" s="41">
        <v>0</v>
      </c>
      <c r="H104" s="41">
        <v>0</v>
      </c>
      <c r="I104" s="41">
        <v>0</v>
      </c>
      <c r="J104" s="41">
        <v>122280</v>
      </c>
      <c r="K104" s="41">
        <v>122280</v>
      </c>
      <c r="L104" s="41">
        <v>122280</v>
      </c>
      <c r="M104" s="41">
        <v>122280</v>
      </c>
      <c r="N104" s="41">
        <v>122280</v>
      </c>
      <c r="O104" s="41">
        <v>122280</v>
      </c>
      <c r="P104" s="41">
        <v>122280</v>
      </c>
      <c r="Q104" s="41">
        <v>122280</v>
      </c>
      <c r="R104" s="40">
        <v>0</v>
      </c>
      <c r="S104" s="40">
        <v>0</v>
      </c>
      <c r="T104" s="40">
        <v>0</v>
      </c>
      <c r="U104" s="40">
        <v>0</v>
      </c>
      <c r="V104" s="40">
        <v>0</v>
      </c>
      <c r="W104" s="40">
        <v>0</v>
      </c>
      <c r="X104" s="40">
        <v>0</v>
      </c>
      <c r="Y104" s="40">
        <v>0</v>
      </c>
      <c r="Z104" s="40">
        <v>47800</v>
      </c>
      <c r="AA104" s="40">
        <v>54600</v>
      </c>
      <c r="AB104" s="40">
        <v>61450</v>
      </c>
      <c r="AC104" s="40">
        <v>68250</v>
      </c>
      <c r="AD104" s="40">
        <v>73750</v>
      </c>
      <c r="AE104" s="40">
        <v>79200</v>
      </c>
      <c r="AF104" s="40">
        <v>84650</v>
      </c>
      <c r="AG104" s="40">
        <v>90100</v>
      </c>
      <c r="AH104" s="41">
        <v>0</v>
      </c>
      <c r="AI104" s="41">
        <v>0</v>
      </c>
      <c r="AJ104" s="41">
        <v>0</v>
      </c>
      <c r="AK104" s="41">
        <v>0</v>
      </c>
      <c r="AL104" s="41">
        <v>0</v>
      </c>
      <c r="AM104" s="41">
        <v>0</v>
      </c>
      <c r="AN104" s="41">
        <v>0</v>
      </c>
      <c r="AO104" s="41">
        <v>0</v>
      </c>
      <c r="AP104" s="41">
        <v>101900</v>
      </c>
      <c r="AQ104" s="41">
        <v>101900</v>
      </c>
      <c r="AR104" s="41">
        <v>117184.99999999999</v>
      </c>
      <c r="AS104" s="41">
        <v>117184.99999999999</v>
      </c>
      <c r="AT104" s="41">
        <v>117184.99999999999</v>
      </c>
      <c r="AU104" s="41">
        <v>117184.99999999999</v>
      </c>
      <c r="AV104" s="41">
        <v>117184.99999999999</v>
      </c>
      <c r="AW104" s="41">
        <v>117184.99999999999</v>
      </c>
      <c r="AX104" s="40">
        <v>0</v>
      </c>
      <c r="AY104" s="40">
        <v>0</v>
      </c>
      <c r="AZ104" s="40">
        <v>0</v>
      </c>
      <c r="BA104" s="40">
        <v>0</v>
      </c>
      <c r="BB104" s="40">
        <v>0</v>
      </c>
      <c r="BC104" s="40">
        <v>0</v>
      </c>
      <c r="BD104" s="40">
        <v>0</v>
      </c>
      <c r="BE104" s="40">
        <v>0</v>
      </c>
      <c r="BF104" s="40">
        <f t="shared" si="403"/>
        <v>47800</v>
      </c>
      <c r="BG104" s="40">
        <f t="shared" si="404"/>
        <v>54600</v>
      </c>
      <c r="BH104" s="40">
        <f t="shared" si="405"/>
        <v>61450</v>
      </c>
      <c r="BI104" s="40">
        <f t="shared" si="406"/>
        <v>68250</v>
      </c>
      <c r="BJ104" s="40">
        <f t="shared" si="407"/>
        <v>73750</v>
      </c>
      <c r="BK104" s="40">
        <f t="shared" si="408"/>
        <v>79200</v>
      </c>
      <c r="BL104" s="40">
        <f t="shared" si="409"/>
        <v>84650</v>
      </c>
      <c r="BM104" s="40">
        <f t="shared" si="410"/>
        <v>90100</v>
      </c>
    </row>
    <row r="105" spans="1:65" ht="15.75" thickBot="1" x14ac:dyDescent="0.3"/>
    <row r="106" spans="1:65" ht="15.75" thickBot="1" x14ac:dyDescent="0.3">
      <c r="A106" s="38"/>
      <c r="B106" s="39" t="s">
        <v>183</v>
      </c>
    </row>
    <row r="108" spans="1:65" x14ac:dyDescent="0.25">
      <c r="A108" s="1" t="s">
        <v>16</v>
      </c>
      <c r="B108" s="7" t="s">
        <v>15</v>
      </c>
      <c r="C108" s="7" t="s">
        <v>14</v>
      </c>
      <c r="D108" s="8" t="s">
        <v>28</v>
      </c>
      <c r="E108" s="8" t="s">
        <v>29</v>
      </c>
      <c r="G108" s="7" t="s">
        <v>30</v>
      </c>
      <c r="H108" s="7" t="s">
        <v>151</v>
      </c>
      <c r="I108" s="7" t="s">
        <v>152</v>
      </c>
      <c r="K108" s="7" t="s">
        <v>172</v>
      </c>
      <c r="L108" s="7" t="s">
        <v>173</v>
      </c>
      <c r="N108" s="7" t="s">
        <v>268</v>
      </c>
    </row>
    <row r="109" spans="1:65" x14ac:dyDescent="0.25">
      <c r="A109" t="s">
        <v>133</v>
      </c>
      <c r="B109" t="s">
        <v>20</v>
      </c>
      <c r="C109" t="s">
        <v>27</v>
      </c>
      <c r="D109" s="5">
        <v>1</v>
      </c>
      <c r="E109" s="5">
        <v>1</v>
      </c>
      <c r="G109" t="s">
        <v>30</v>
      </c>
      <c r="H109" t="s">
        <v>153</v>
      </c>
      <c r="I109" t="s">
        <v>154</v>
      </c>
      <c r="K109" t="s">
        <v>167</v>
      </c>
      <c r="L109" s="6">
        <v>1</v>
      </c>
      <c r="N109" t="s">
        <v>269</v>
      </c>
    </row>
    <row r="110" spans="1:65" x14ac:dyDescent="0.25">
      <c r="A110" t="s">
        <v>134</v>
      </c>
      <c r="B110" t="s">
        <v>12</v>
      </c>
      <c r="C110" t="s">
        <v>21</v>
      </c>
      <c r="D110" s="5">
        <v>2</v>
      </c>
      <c r="E110" s="5">
        <v>2</v>
      </c>
      <c r="G110" t="s">
        <v>31</v>
      </c>
      <c r="H110" t="s">
        <v>155</v>
      </c>
      <c r="I110" t="s">
        <v>156</v>
      </c>
      <c r="K110" t="s">
        <v>168</v>
      </c>
      <c r="L110" s="6">
        <v>2</v>
      </c>
      <c r="N110" t="s">
        <v>270</v>
      </c>
    </row>
    <row r="111" spans="1:65" x14ac:dyDescent="0.25">
      <c r="A111" t="s">
        <v>18</v>
      </c>
      <c r="B111" t="s">
        <v>11</v>
      </c>
      <c r="C111" t="s">
        <v>9</v>
      </c>
      <c r="D111" s="5">
        <v>3</v>
      </c>
      <c r="E111" s="5">
        <v>3</v>
      </c>
      <c r="G111" t="s">
        <v>18</v>
      </c>
      <c r="H111" t="s">
        <v>157</v>
      </c>
      <c r="I111" t="s">
        <v>158</v>
      </c>
      <c r="K111" t="s">
        <v>18</v>
      </c>
      <c r="L111" s="6">
        <v>3</v>
      </c>
      <c r="N111" t="s">
        <v>271</v>
      </c>
    </row>
    <row r="112" spans="1:65" x14ac:dyDescent="0.25">
      <c r="B112" t="s">
        <v>5</v>
      </c>
      <c r="C112" t="s">
        <v>6</v>
      </c>
      <c r="D112" s="5">
        <v>4</v>
      </c>
      <c r="E112" s="5">
        <v>4</v>
      </c>
      <c r="H112" t="s">
        <v>18</v>
      </c>
      <c r="I112" t="s">
        <v>18</v>
      </c>
      <c r="L112" s="6">
        <v>4</v>
      </c>
      <c r="N112" t="s">
        <v>284</v>
      </c>
    </row>
    <row r="113" spans="2:14" x14ac:dyDescent="0.25">
      <c r="B113" t="s">
        <v>4</v>
      </c>
      <c r="C113" t="s">
        <v>8</v>
      </c>
      <c r="D113" s="5">
        <v>5</v>
      </c>
      <c r="E113" s="5">
        <v>5</v>
      </c>
      <c r="L113" s="6">
        <v>5</v>
      </c>
      <c r="N113" t="s">
        <v>272</v>
      </c>
    </row>
    <row r="114" spans="2:14" x14ac:dyDescent="0.25">
      <c r="B114" t="s">
        <v>3</v>
      </c>
      <c r="C114" t="s">
        <v>10</v>
      </c>
      <c r="D114" s="5">
        <v>6</v>
      </c>
      <c r="E114" s="5">
        <v>6</v>
      </c>
      <c r="L114" s="6">
        <v>6</v>
      </c>
      <c r="N114" t="s">
        <v>273</v>
      </c>
    </row>
    <row r="115" spans="2:14" x14ac:dyDescent="0.25">
      <c r="B115" t="s">
        <v>13</v>
      </c>
      <c r="C115" t="s">
        <v>7</v>
      </c>
      <c r="D115" s="5">
        <v>7</v>
      </c>
      <c r="E115" s="5">
        <v>7</v>
      </c>
      <c r="L115" s="6">
        <v>7</v>
      </c>
      <c r="N115" s="42" t="s">
        <v>18</v>
      </c>
    </row>
    <row r="116" spans="2:14" x14ac:dyDescent="0.25">
      <c r="B116" t="s">
        <v>18</v>
      </c>
      <c r="C116" t="s">
        <v>18</v>
      </c>
      <c r="D116" s="5">
        <v>8</v>
      </c>
      <c r="E116" s="5">
        <v>8</v>
      </c>
      <c r="L116" s="6">
        <v>8</v>
      </c>
    </row>
    <row r="117" spans="2:14" x14ac:dyDescent="0.25">
      <c r="D117" s="6">
        <v>9</v>
      </c>
      <c r="E117" s="6" t="s">
        <v>18</v>
      </c>
      <c r="L117" s="6">
        <v>9</v>
      </c>
    </row>
    <row r="118" spans="2:14" x14ac:dyDescent="0.25">
      <c r="D118" s="6">
        <v>10</v>
      </c>
      <c r="L118" s="6">
        <v>10</v>
      </c>
    </row>
    <row r="119" spans="2:14" x14ac:dyDescent="0.25">
      <c r="D119" s="6" t="s">
        <v>18</v>
      </c>
      <c r="L119" s="6">
        <v>11</v>
      </c>
    </row>
    <row r="120" spans="2:14" x14ac:dyDescent="0.25">
      <c r="L120" s="6">
        <v>12</v>
      </c>
    </row>
    <row r="121" spans="2:14" x14ac:dyDescent="0.25">
      <c r="L121" s="6" t="s">
        <v>18</v>
      </c>
    </row>
  </sheetData>
  <sheetProtection algorithmName="SHA-512" hashValue="oozuRl6jrb0WGvvR/MvB/Y6/e379UZ+wT7ZErdNTHWUl+AV+X8c4iiEajPUSc6PALUcnG4HG2Dx9SwsSLoRDKg==" saltValue="HHaTEzqooNMmy3tXdhmKdg==" spinCount="100000" sheet="1" objects="1" scenarios="1"/>
  <autoFilter ref="A1:AG104" xr:uid="{00000000-0009-0000-0000-000002000000}">
    <sortState xmlns:xlrd2="http://schemas.microsoft.com/office/spreadsheetml/2017/richdata2" ref="A2:AG104">
      <sortCondition ref="A1:A104"/>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Longer Income Calculator</vt:lpstr>
      <vt:lpstr>SF Income Limits</vt:lpstr>
      <vt:lpstr>'Longer Income Calculator'!Print_Area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Nestlehut</dc:creator>
  <cp:lastModifiedBy>Kyle Nestlehut</cp:lastModifiedBy>
  <cp:lastPrinted>2022-05-17T16:34:15Z</cp:lastPrinted>
  <dcterms:created xsi:type="dcterms:W3CDTF">2013-06-18T19:08:17Z</dcterms:created>
  <dcterms:modified xsi:type="dcterms:W3CDTF">2023-09-28T17:53:20Z</dcterms:modified>
</cp:coreProperties>
</file>