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8BAA3181-5BB5-48EC-B82F-DC63C0146365}" xr6:coauthVersionLast="47" xr6:coauthVersionMax="47" xr10:uidLastSave="{00000000-0000-0000-0000-000000000000}"/>
  <bookViews>
    <workbookView xWindow="28680" yWindow="-120" windowWidth="25440" windowHeight="15390" xr2:uid="{00000000-000D-0000-FFFF-FFFF00000000}"/>
  </bookViews>
  <sheets>
    <sheet name="7.P2." sheetId="2" r:id="rId1"/>
  </sheets>
  <externalReferences>
    <externalReference r:id="rId2"/>
    <externalReference r:id="rId3"/>
  </externalReferences>
  <definedNames>
    <definedName name="Applicant" localSheetId="0">'7.P2.'!$D$1:$M$19</definedName>
    <definedName name="_xlnm.Print_Area" localSheetId="0">'7.P2.'!$D$1:$M$56,'7.P2.'!$R$1:$AA$23</definedName>
    <definedName name="UD_Checklist" localSheetId="0">'[1]15A1'!$O$22:$O$26,'[1]15A1'!$O$28:$O$34,'[1]15A1'!$O$36:$O$47,'[1]15A1'!$O$49,'[1]15A1'!$O$51:$O$57,'[1]15A1'!$O$59:$O$63,'[1]15A1'!$O$65:$O$67,'[1]15A1'!$O$69:$O$71,'[1]15A1'!$O$73:$O$76,'[1]15A1'!$O$78:$O$80,'[1]15A1'!$O$82,'[1]15A1'!$O$84:$O$85,'[1]15A1'!$O$87:$O$91,'[1]15A1'!$O$93:$O$95,'[1]15A1'!$O$97:$O$98,'[1]15A1'!$O$100:$O$108,'[1]15A1'!$O$110:$O$112,'[1]15A1'!$O$114:$O$117,'[1]15A1'!$O$119</definedName>
    <definedName name="UD_Checklist">'[2]22A1'!#REF!,'[2]22A1'!#REF!,'[2]22A1'!#REF!,'[2]22A1'!#REF!,'[2]22A1'!#REF!,'[2]22A1'!#REF!,'[2]22A1'!#REF!,'[2]22A1'!#REF!,'[2]22A1'!#REF!,'[2]22A1'!#REF!,'[2]22A1'!#REF!,'[2]22A1'!#REF!,'[2]22A1'!#REF!,'[2]22A1'!#REF!,'[2]22A1'!#REF!,'[2]22A1'!#REF!,'[2]22A1'!#REF!,'[2]22A1'!#REF!,'[2]22A1'!#REF!</definedName>
    <definedName name="UD_Checklist2">'[2]22A1'!#REF!,'[2]22A1'!#REF!,'[2]22A1'!#REF!,'[2]22A1'!#REF!,'[2]22A1'!#REF!,'[2]22A1'!#REF!,'[2]22A1'!#REF!,'[2]22A1'!#REF!,'[2]22A1'!#REF!,'[2]22A1'!#REF!,'[2]22A1'!#REF!,'[2]22A1'!#REF!,'[2]22A1'!#REF!,'[2]22A1'!#REF!,'[2]22A1'!#REF!,'[2]22A1'!#REF!,'[2]22A1'!#REF!,'[2]22A1'!#REF!,'[2]22A1'!#REF!</definedName>
    <definedName name="UD_Code" localSheetId="0">'[1]15A1'!$P$22:$P$26,'[1]15A1'!$P$28:$P$34,'[1]15A1'!$P$36:$P$47,'[1]15A1'!$P$49,'[1]15A1'!$P$51:$P$57,'[1]15A1'!$P$59:$P$63,'[1]15A1'!$P$65:$P$67,'[1]15A1'!$P$69:$P$71,'[1]15A1'!$P$73:$P$76,'[1]15A1'!$P$78:$P$80,'[1]15A1'!$P$82,'[1]15A1'!$P$84:$P$85,'[1]15A1'!$P$87:$P$91,'[1]15A1'!$P$93:$P$95,'[1]15A1'!$P$97:$P$98,'[1]15A1'!$P$100:$P$108,'[1]15A1'!$P$110:$P$112,'[1]15A1'!$P$114:$P$117,'[1]15A1'!$P$119</definedName>
    <definedName name="UD_Code">'[2]22A1'!#REF!,'[2]22A1'!#REF!,'[2]22A1'!#REF!,'[2]22A1'!#REF!,'[2]22A1'!#REF!,'[2]22A1'!#REF!,'[2]22A1'!#REF!,'[2]22A1'!#REF!,'[2]22A1'!#REF!,'[2]22A1'!#REF!,'[2]22A1'!#REF!,'[2]22A1'!#REF!,'[2]22A1'!#REF!,'[2]22A1'!#REF!,'[2]22A1'!#REF!,'[2]22A1'!#REF!,'[2]22A1'!#REF!,'[2]22A1'!#REF!,'[2]22A1'!#REF!</definedName>
    <definedName name="UD_Rule" localSheetId="0">'[1]15A1'!$Q$22:$X$26,'[1]15A1'!$Q$28:$X$34,'[1]15A1'!$Q$36:$X$47,'[1]15A1'!$Q$49,'[1]15A1'!$Q$51:$X$57,'[1]15A1'!$Q$59:$X$63,'[1]15A1'!$Q$65:$X$67,'[1]15A1'!$Q$69:$X$71,'[1]15A1'!$Q$73:$X$76,'[1]15A1'!$Q$78:$X$80,'[1]15A1'!$Q$82,'[1]15A1'!$Q$84:$X$86,'[1]15A1'!$Q$86,'[1]15A1'!$Q$87:$X$91,'[1]15A1'!$Q$86,'[1]15A1'!$Q$93:$X$95,'[1]15A1'!$Q$97:$X$98,'[1]15A1'!$Q$100:$X$108,'[1]15A1'!$Q$110:$X$112</definedName>
    <definedName name="UD_Rule">'[2]22A1'!#REF!,'[2]22A1'!#REF!,'[2]22A1'!#REF!,'[2]22A1'!#REF!,'[2]22A1'!#REF!,'[2]22A1'!#REF!,'[2]22A1'!#REF!,'[2]22A1'!#REF!,'[2]22A1'!#REF!,'[2]22A1'!#REF!,'[2]22A1'!#REF!,'[2]22A1'!#REF!,'[2]22A1'!#REF!,'[2]22A1'!#REF!,'[2]22A1'!#REF!,'[2]22A1'!#REF!,'[2]22A1'!#REF!,'[2]22A1'!#REF!,'[2]22A1'!#REF!</definedName>
    <definedName name="Underwriting" localSheetId="0">'7.P2.'!$R$1:$AA$19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2" l="1"/>
  <c r="H49" i="2" l="1"/>
  <c r="D22" i="2"/>
  <c r="R16" i="2"/>
  <c r="D16" i="2"/>
  <c r="V8" i="2"/>
  <c r="Z6" i="2"/>
  <c r="X6" i="2"/>
  <c r="V6" i="2"/>
  <c r="V5" i="2"/>
</calcChain>
</file>

<file path=xl/sharedStrings.xml><?xml version="1.0" encoding="utf-8"?>
<sst xmlns="http://schemas.openxmlformats.org/spreadsheetml/2006/main" count="47" uniqueCount="36">
  <si>
    <t>X</t>
  </si>
  <si>
    <t>Scoring - Section 811 Project-Based Rental Assistance Certification</t>
  </si>
  <si>
    <t>Applicant</t>
  </si>
  <si>
    <t>Characters</t>
  </si>
  <si>
    <t>Underwriting</t>
  </si>
  <si>
    <t>PID:</t>
  </si>
  <si>
    <t>Project Name:</t>
  </si>
  <si>
    <t>New Construction or Adaptive Reuse</t>
  </si>
  <si>
    <t>Rehabilitation</t>
  </si>
  <si>
    <t>Application Round:</t>
  </si>
  <si>
    <t>Section 811 Project-Based Rental Assistance</t>
  </si>
  <si>
    <t>Sponsor completed Section 811 Interest Form:</t>
  </si>
  <si>
    <t>Section 811 Interest Form</t>
  </si>
  <si>
    <t>The Section 811 Project-Based Rental Assistance (PRA) program allows persons with disabilities to live as independently as possible in the community by subsidizing rental housing opportunities which provide access to appropriate supportive services. Section 811 program is authorized to function as an operating subsidy to developers of affordable housing for persons with disabilities.</t>
  </si>
  <si>
    <t>Program Eligibility</t>
  </si>
  <si>
    <r>
      <t>For projects funded with Project-Based Rental Assistance, residents must be extremely low-income (</t>
    </r>
    <r>
      <rPr>
        <sz val="12"/>
        <color theme="1"/>
        <rFont val="Calibri"/>
        <family val="2"/>
      </rPr>
      <t>≤</t>
    </r>
    <r>
      <rPr>
        <sz val="12"/>
        <color theme="1"/>
        <rFont val="Arial Narrow"/>
        <family val="2"/>
      </rPr>
      <t>30% of the area median income) with at least one adult member with a disability. To avoid overconcentration, the Authority will provide Section 811 Project-Based Rental Assistance to no more than twenty-five percent (25%) of total Project units.</t>
    </r>
  </si>
  <si>
    <t>Interest Certification</t>
  </si>
  <si>
    <t>The Project Sponsor certifies interest in the inclusion of Section 811 Project-Based Rental Assistance in the above-mentioned development.</t>
  </si>
  <si>
    <t>Additional Required Information</t>
  </si>
  <si>
    <t>Intended Service Providers</t>
  </si>
  <si>
    <t>List anticipated on- or off-site service providers, as well as services that will be provided by each:</t>
  </si>
  <si>
    <t>Characters remaining:</t>
  </si>
  <si>
    <t>Development Details</t>
  </si>
  <si>
    <t xml:space="preserve">Development Type: </t>
  </si>
  <si>
    <t>Proposed Project Section 811 Units:</t>
  </si>
  <si>
    <t xml:space="preserve">Total Project Units: </t>
  </si>
  <si>
    <t>Optional - Section 811 Project-Based Rental Assistance Certification</t>
  </si>
  <si>
    <r>
      <t xml:space="preserve">Sponsors that are interested, capable, and willing to seriously commit to participation in the Section 811 program may request Section 811 rental assistance in conjunction with an Application under the Permanent Supportive Housing (PSH) Development Program Round X with option for Healthy Housing, Healthy Communities (H3C) Request for Applications ("RFA"). 
Projects are only eligible if, at the time of Project Application, there are at least three (3) persons per one (1) unit on the Section 811 Demand List, based on the Project’s municipality or community area in Chicago OR the Applicant provides alternate documentation to demontrate need for Section 811 as outlined in the RFA. To avoid overconcentration, the Authority will provide Section 811 Project-Based Rental Assistance to no more than twenty-five percent (25%) of total Project units.
</t>
    </r>
    <r>
      <rPr>
        <b/>
        <i/>
        <sz val="12"/>
        <color theme="1"/>
        <rFont val="Arial Narrow"/>
        <family val="2"/>
      </rPr>
      <t>Sponsors must complete the Section 811 Interest Form (attached below) to certify their interest in the program.</t>
    </r>
  </si>
  <si>
    <t>The most recent Section 811 Demand List indicates demand for the municipality (or Chicago community area) of minimum three (3) persons per proposed 811 unit OR alternate documentation has been provided.</t>
  </si>
  <si>
    <r>
      <t xml:space="preserve">Sponsors that are interested, capable, and willing to seriously commit to participation in the Section 811 program mayrequest Section 811 rental assistance in conjunction with an Application under the Permanent Supportive Housing (PSH) Development Program Round X with option for Healthy Housing, Healthy Communities (H3C) Request for Applications ("RFA"). 
Projects are only eligible if, at the time of Project Application, there are at least three (3) persons per one (1) unit on the Section 811 Demand List, based on the Project’s municipality or community area in Chicago OR the Applicant provides alternate documentation to demontrate need for Section 811 as outlined in the RFA. To avoid overconcentration, the Authority will provide Section 811 Project-Based Rental Assistance to no more than twenty-five percent (25%) of total Project units.
</t>
    </r>
    <r>
      <rPr>
        <b/>
        <i/>
        <sz val="12"/>
        <color theme="1"/>
        <rFont val="Arial Narrow"/>
        <family val="2"/>
      </rPr>
      <t>Sponsors must complete the Section 811 Interest Form (attached below) to certify their interest in the program.</t>
    </r>
  </si>
  <si>
    <t>Project Type:</t>
  </si>
  <si>
    <t>PSH-Only</t>
  </si>
  <si>
    <t>Combination PSH-H3C</t>
  </si>
  <si>
    <t>H3C-Only</t>
  </si>
  <si>
    <t>Project may request Project-Based Rental Assistance under the Section 811 Program, as evidenced by completion and submission of this Certification and the below Section 811 Interest Form; the Sponsor has verified that there were at least three (3) persons per one (1) unit on the Section 811 Demand List at time of Project Application OR has provided alternate documentation allowed per the RFA.</t>
  </si>
  <si>
    <t>Project may request Project-Based Rental Assistance under the Section 811 Program, as evidenced by completion and submission of this Certification and the below Section 811 Interest Form; the Sponsor has verified that there were at least three (3) persons per one (1) unit on the Section 811 Demand List at time of Project Application has provided alternate documentation allowed per the RFA.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</si>
</sst>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b/>
      <i/>
      <sz val="12"/>
      <color theme="1"/>
      <name val="Arial Narrow"/>
      <family val="2"/>
    </font>
    <font>
      <b/>
      <sz val="12"/>
      <color rgb="FFFF0000"/>
      <name val="Arial Narrow"/>
      <family val="2"/>
    </font>
    <font>
      <sz val="12"/>
      <color theme="1"/>
      <name val="Calibri"/>
      <family val="2"/>
    </font>
    <font>
      <i/>
      <sz val="12"/>
      <color theme="1"/>
      <name val="Arial Narrow"/>
      <family val="2"/>
    </font>
    <font>
      <sz val="11"/>
      <name val="Arial Narrow"/>
      <family val="2"/>
    </font>
  </fonts>
  <fills count="7">
    <fill>
      <patternFill patternType="none"/>
    </fill>
    <fill>
      <patternFill patternType="gray125"/>
    </fill>
    <fill>
      <patternFill patternType="solid">
        <fgColor theme="6" tint="0.79998168889431442"/>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2F2F2"/>
        <bgColor indexed="64"/>
      </patternFill>
    </fill>
    <fill>
      <patternFill patternType="solid">
        <fgColor theme="4" tint="0.59999389629810485"/>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64">
    <xf numFmtId="0" fontId="0" fillId="0" borderId="0" xfId="0"/>
    <xf numFmtId="0" fontId="2" fillId="2" borderId="0" xfId="0" applyFont="1" applyFill="1" applyAlignment="1">
      <alignment horizontal="center"/>
    </xf>
    <xf numFmtId="0" fontId="2" fillId="0" borderId="0" xfId="0" applyFont="1"/>
    <xf numFmtId="0" fontId="2" fillId="3" borderId="0" xfId="0" applyFont="1" applyFill="1"/>
    <xf numFmtId="0" fontId="3" fillId="2"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2" xfId="0" applyFont="1" applyBorder="1" applyAlignment="1">
      <alignment horizontal="left"/>
    </xf>
    <xf numFmtId="0" fontId="2" fillId="0" borderId="0" xfId="0" applyFont="1" applyAlignment="1">
      <alignment horizontal="left"/>
    </xf>
    <xf numFmtId="0" fontId="2" fillId="0" borderId="4" xfId="0" applyFont="1" applyBorder="1" applyAlignment="1">
      <alignment horizontal="left"/>
    </xf>
    <xf numFmtId="0" fontId="3" fillId="0" borderId="0" xfId="0" applyFont="1"/>
    <xf numFmtId="14" fontId="2" fillId="0" borderId="0" xfId="0" applyNumberFormat="1" applyFont="1" applyAlignment="1">
      <alignment horizontal="left"/>
    </xf>
    <xf numFmtId="0" fontId="2" fillId="0" borderId="1" xfId="0" applyFont="1" applyBorder="1"/>
    <xf numFmtId="0" fontId="2" fillId="0" borderId="0" xfId="0" applyFont="1" applyAlignment="1">
      <alignment horizontal="left" vertical="top" wrapText="1"/>
    </xf>
    <xf numFmtId="0" fontId="3" fillId="4" borderId="6" xfId="0" applyFont="1" applyFill="1" applyBorder="1" applyAlignment="1" applyProtection="1">
      <alignment horizontal="center"/>
      <protection locked="0"/>
    </xf>
    <xf numFmtId="0" fontId="3" fillId="4" borderId="6" xfId="0" applyFont="1" applyFill="1" applyBorder="1" applyAlignment="1">
      <alignment horizontal="center"/>
    </xf>
    <xf numFmtId="0" fontId="3" fillId="0" borderId="0" xfId="0" applyFont="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3" fillId="0" borderId="6" xfId="0" applyFont="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4" borderId="6" xfId="0" applyFont="1" applyFill="1" applyBorder="1" applyAlignment="1">
      <alignment horizontal="center" vertical="center"/>
    </xf>
    <xf numFmtId="0" fontId="4" fillId="0" borderId="0" xfId="0" applyFont="1"/>
    <xf numFmtId="1" fontId="3" fillId="0" borderId="0" xfId="0" applyNumberFormat="1" applyFont="1" applyAlignment="1">
      <alignment horizontal="center"/>
    </xf>
    <xf numFmtId="0" fontId="3" fillId="0" borderId="0" xfId="0" applyFont="1" applyAlignment="1">
      <alignment horizontal="center" wrapText="1"/>
    </xf>
    <xf numFmtId="49" fontId="2"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right" vertical="center"/>
    </xf>
    <xf numFmtId="0" fontId="3" fillId="0" borderId="0" xfId="0" applyFont="1" applyAlignment="1">
      <alignment horizontal="right"/>
    </xf>
    <xf numFmtId="0" fontId="3" fillId="6" borderId="6" xfId="0" applyFont="1" applyFill="1" applyBorder="1" applyAlignment="1" applyProtection="1">
      <alignment horizontal="center"/>
      <protection locked="0"/>
    </xf>
    <xf numFmtId="0" fontId="3"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14" fontId="2" fillId="0" borderId="3" xfId="0" applyNumberFormat="1" applyFont="1" applyBorder="1" applyAlignment="1">
      <alignment horizontal="left"/>
    </xf>
    <xf numFmtId="14" fontId="2" fillId="0" borderId="5" xfId="0" applyNumberFormat="1" applyFont="1" applyBorder="1" applyAlignment="1">
      <alignment horizontal="left"/>
    </xf>
    <xf numFmtId="0" fontId="2" fillId="0" borderId="0" xfId="0" applyFont="1" applyAlignment="1">
      <alignment horizontal="left" vertical="top" wrapText="1"/>
    </xf>
    <xf numFmtId="0" fontId="3" fillId="0" borderId="0" xfId="0" applyFont="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5" fillId="0" borderId="7" xfId="0" applyFont="1" applyBorder="1" applyAlignment="1">
      <alignment horizontal="center"/>
    </xf>
    <xf numFmtId="0" fontId="5" fillId="0" borderId="0" xfId="0" applyFont="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49" fontId="2" fillId="5" borderId="3" xfId="0" applyNumberFormat="1" applyFont="1" applyFill="1" applyBorder="1" applyAlignment="1" applyProtection="1">
      <alignment horizontal="justify" vertical="top" wrapText="1"/>
      <protection locked="0"/>
    </xf>
    <xf numFmtId="49" fontId="2" fillId="5" borderId="4" xfId="0" applyNumberFormat="1" applyFont="1" applyFill="1" applyBorder="1" applyAlignment="1" applyProtection="1">
      <alignment horizontal="justify" vertical="top" wrapText="1"/>
      <protection locked="0"/>
    </xf>
    <xf numFmtId="0" fontId="8"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3" fillId="0" borderId="1"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5" fillId="0" borderId="0" xfId="0" applyFont="1" applyAlignment="1">
      <alignment horizontal="center" vertical="center" wrapText="1"/>
    </xf>
    <xf numFmtId="0" fontId="2" fillId="6" borderId="2" xfId="0" applyFont="1" applyFill="1" applyBorder="1" applyAlignment="1" applyProtection="1">
      <alignment horizontal="left"/>
      <protection locked="0"/>
    </xf>
    <xf numFmtId="0" fontId="2" fillId="6" borderId="3" xfId="0" applyFont="1" applyFill="1" applyBorder="1" applyAlignment="1" applyProtection="1">
      <alignment horizontal="left"/>
      <protection locked="0"/>
    </xf>
    <xf numFmtId="0" fontId="2" fillId="6" borderId="4" xfId="0" applyFont="1" applyFill="1" applyBorder="1" applyAlignment="1" applyProtection="1">
      <alignment horizontal="left"/>
      <protection locked="0"/>
    </xf>
    <xf numFmtId="0" fontId="2" fillId="6" borderId="5" xfId="0" applyFont="1" applyFill="1" applyBorder="1" applyAlignment="1" applyProtection="1">
      <alignment horizontal="left"/>
      <protection locked="0"/>
    </xf>
    <xf numFmtId="0" fontId="2" fillId="4" borderId="3"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14" fontId="2" fillId="6" borderId="6" xfId="0" applyNumberFormat="1" applyFont="1" applyFill="1" applyBorder="1" applyAlignment="1" applyProtection="1">
      <alignment horizontal="left"/>
      <protection locked="0"/>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pryor\Downloads\ScoringCertifications-2016-17%20KP.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eponder\Downloads\2022-2023-SCORING-WORKBOOK-FINAL_1.17.2023-1%20(1).xlsx" TargetMode="External"/><Relationship Id="rId1" Type="http://schemas.openxmlformats.org/officeDocument/2006/relationships/externalLinkPath" Target="file:///C:\Users\eponder\Downloads\2022-2023-SCORING-WORKBOOK-FINAL_1.17.2023-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refreshError="1"/>
      <sheetData sheetId="1"/>
      <sheetData sheetId="2" refreshError="1"/>
      <sheetData sheetId="3" refreshError="1"/>
      <sheetData sheetId="4">
        <row r="22">
          <cell r="O22" t="str">
            <v>M</v>
          </cell>
          <cell r="P22">
            <v>1.1000000000000001</v>
          </cell>
          <cell r="Q22" t="str">
            <v>Accessible route of travel to dwelling from public sidewalk or thoroughfare to primary entrance.</v>
          </cell>
        </row>
        <row r="23">
          <cell r="O23"/>
          <cell r="P23">
            <v>1.2</v>
          </cell>
          <cell r="Q23" t="str">
            <v>No-step entry (1/2” or less threshold)</v>
          </cell>
        </row>
        <row r="24">
          <cell r="O24" t="str">
            <v>X</v>
          </cell>
          <cell r="P24">
            <v>1.3</v>
          </cell>
          <cell r="Q24" t="str">
            <v>Accessible landscaping of at least one side yard and rear yard</v>
          </cell>
        </row>
        <row r="25">
          <cell r="O25"/>
          <cell r="P25">
            <v>1.4</v>
          </cell>
          <cell r="Q25" t="str">
            <v>Accessible route from garage/parking to home’s primary entry</v>
          </cell>
        </row>
        <row r="26">
          <cell r="O26"/>
          <cell r="P26">
            <v>1.5</v>
          </cell>
          <cell r="Q26" t="str">
            <v>Nonslip surfaces on walk and driveways with ice and snow melt systems.</v>
          </cell>
        </row>
        <row r="28">
          <cell r="O28" t="str">
            <v>X</v>
          </cell>
          <cell r="P28">
            <v>2.1</v>
          </cell>
          <cell r="Q28" t="str">
            <v>Minimum 32” clear primary entry doorway</v>
          </cell>
        </row>
        <row r="29">
          <cell r="O29"/>
          <cell r="P29">
            <v>2.2000000000000002</v>
          </cell>
          <cell r="Q29" t="str">
            <v>Primary entry accessible internal/external maneuvering clearances, hardware, thresholds, and strike edge clearances</v>
          </cell>
        </row>
        <row r="30">
          <cell r="O30"/>
          <cell r="P30">
            <v>2.2999999999999998</v>
          </cell>
          <cell r="Q30" t="str">
            <v>Minimum 32” clear secondary entry doorway</v>
          </cell>
        </row>
        <row r="31">
          <cell r="O31" t="str">
            <v>X</v>
          </cell>
          <cell r="P31">
            <v>2.4</v>
          </cell>
          <cell r="Q31" t="str">
            <v>Secondary entry accessible internal/external maneuvering clearances, hardware, thresholds, and strike edge clearances</v>
          </cell>
        </row>
        <row r="32">
          <cell r="O32"/>
          <cell r="P32">
            <v>2.5</v>
          </cell>
          <cell r="Q32" t="str">
            <v>Primary entry accessible/dual peephole and back lit doorbell</v>
          </cell>
        </row>
        <row r="33">
          <cell r="O33"/>
          <cell r="P33">
            <v>2.6</v>
          </cell>
          <cell r="Q33" t="str">
            <v>Accessible sliding glass door and threshold height</v>
          </cell>
        </row>
        <row r="34">
          <cell r="O34"/>
          <cell r="P34">
            <v>2.7</v>
          </cell>
          <cell r="Q34" t="str">
            <v>Weather-sheltered entry area</v>
          </cell>
        </row>
        <row r="36">
          <cell r="O36"/>
          <cell r="P36">
            <v>3.1</v>
          </cell>
          <cell r="Q36" t="str">
            <v>Accessible route of travel to at least one bathroom/powder room, kitchen, and common room</v>
          </cell>
        </row>
        <row r="37">
          <cell r="O37"/>
          <cell r="P37">
            <v>3.2</v>
          </cell>
          <cell r="Q37" t="str">
            <v>42” wide hallways/maneuvering clearances with 32” clear doorways on accessible route</v>
          </cell>
        </row>
        <row r="38">
          <cell r="O38"/>
          <cell r="P38">
            <v>3.3</v>
          </cell>
          <cell r="Q38" t="str">
            <v>All interior door handles are lever style.</v>
          </cell>
        </row>
        <row r="39">
          <cell r="O39"/>
          <cell r="P39">
            <v>3.4</v>
          </cell>
          <cell r="Q39" t="str">
            <v>Accessible hardware, strike edge clearance, and thresholds for accessible doorways</v>
          </cell>
        </row>
        <row r="40">
          <cell r="O40"/>
          <cell r="P40">
            <v>3.5</v>
          </cell>
          <cell r="Q40" t="str">
            <v>Light switches, electric receptacles, and environmental and alarm controls at accessible heights on accessible route/rooms</v>
          </cell>
        </row>
        <row r="41">
          <cell r="O41"/>
          <cell r="P41">
            <v>3.6</v>
          </cell>
          <cell r="Q41" t="str">
            <v>Rocker light switches/controls on accessible route/rooms</v>
          </cell>
        </row>
        <row r="42">
          <cell r="O42"/>
          <cell r="P42">
            <v>3.7</v>
          </cell>
          <cell r="Q42" t="str">
            <v>Visual smoke/fire/carbon monoxide alarm</v>
          </cell>
        </row>
        <row r="43">
          <cell r="O43"/>
          <cell r="P43">
            <v>3.8</v>
          </cell>
          <cell r="Q43" t="str">
            <v>Audio and visual doorbell</v>
          </cell>
        </row>
        <row r="44">
          <cell r="O44"/>
          <cell r="P44">
            <v>3.9</v>
          </cell>
          <cell r="Q44" t="str">
            <v>Audio and visual security alarm</v>
          </cell>
        </row>
        <row r="45">
          <cell r="O45"/>
          <cell r="P45" t="str">
            <v>3.10</v>
          </cell>
          <cell r="Q45" t="str">
            <v>Closets on accessible route: adjustable (36”-60”) rods/shelves</v>
          </cell>
        </row>
        <row r="46">
          <cell r="O46"/>
          <cell r="P46">
            <v>3.11</v>
          </cell>
          <cell r="Q46" t="str">
            <v>Nonslip carpet/floor for accessible route (Low pile carpet less than 1/2" thick)</v>
          </cell>
        </row>
        <row r="47">
          <cell r="O47"/>
          <cell r="P47">
            <v>3.12</v>
          </cell>
          <cell r="Q47" t="str">
            <v>Handrail reinforcement (1 side) provided in all accessible routes of travel/rooms over 4 feet long</v>
          </cell>
        </row>
        <row r="49">
          <cell r="O49"/>
          <cell r="P49">
            <v>4.0999999999999996</v>
          </cell>
          <cell r="Q49" t="str">
            <v>At least one kitchen on accessible route of travel</v>
          </cell>
        </row>
        <row r="51">
          <cell r="O51"/>
          <cell r="P51" t="str">
            <v>4.2a</v>
          </cell>
          <cell r="Q51" t="str">
            <v>Stove (specify 30”x48” or greater)</v>
          </cell>
        </row>
        <row r="52">
          <cell r="O52"/>
          <cell r="P52" t="str">
            <v>4.2b</v>
          </cell>
          <cell r="Q52" t="str">
            <v>Refrigerator (specify 30”x48” or greater)</v>
          </cell>
        </row>
        <row r="53">
          <cell r="O53"/>
          <cell r="P53" t="str">
            <v>4.2c</v>
          </cell>
          <cell r="Q53" t="str">
            <v>Dishwasher (specify 30”x48” or greater)</v>
          </cell>
        </row>
        <row r="54">
          <cell r="O54"/>
          <cell r="P54" t="str">
            <v>4.2d</v>
          </cell>
          <cell r="Q54" t="str">
            <v>Sink (specify 30”x48” or greater)</v>
          </cell>
        </row>
        <row r="55">
          <cell r="O55"/>
          <cell r="P55" t="str">
            <v>4.2e</v>
          </cell>
          <cell r="Q55" t="str">
            <v>Oven (if separate) (specify 30”x48” or greater)</v>
          </cell>
        </row>
        <row r="56">
          <cell r="O56"/>
          <cell r="P56" t="str">
            <v>4.2f</v>
          </cell>
          <cell r="Q56" t="str">
            <v>U-shaped kitchen space requirements</v>
          </cell>
        </row>
        <row r="57">
          <cell r="O57"/>
          <cell r="P57" t="str">
            <v>4.2g</v>
          </cell>
          <cell r="Q57" t="str">
            <v>Other (specify 30”x48” or greater)</v>
          </cell>
        </row>
        <row r="59">
          <cell r="O59"/>
          <cell r="P59" t="str">
            <v>4.3a</v>
          </cell>
          <cell r="Q59" t="str">
            <v>Stove</v>
          </cell>
        </row>
        <row r="60">
          <cell r="O60"/>
          <cell r="P60" t="str">
            <v>4.3b</v>
          </cell>
          <cell r="Q60" t="str">
            <v>Refrigerator</v>
          </cell>
        </row>
        <row r="61">
          <cell r="O61"/>
          <cell r="P61" t="str">
            <v>4.3c</v>
          </cell>
          <cell r="Q61" t="str">
            <v>Dishwasher</v>
          </cell>
        </row>
        <row r="62">
          <cell r="O62"/>
          <cell r="P62" t="str">
            <v>4.3d</v>
          </cell>
          <cell r="Q62" t="str">
            <v>Sink</v>
          </cell>
        </row>
        <row r="63">
          <cell r="O63"/>
          <cell r="P63" t="str">
            <v>4.3e</v>
          </cell>
          <cell r="Q63" t="str">
            <v>Microwave/receptacle at countertop height</v>
          </cell>
        </row>
        <row r="65">
          <cell r="O65"/>
          <cell r="P65" t="str">
            <v>4.4a</v>
          </cell>
          <cell r="Q65" t="str">
            <v>All or a specified portion repositionable</v>
          </cell>
        </row>
        <row r="66">
          <cell r="O66"/>
          <cell r="P66" t="str">
            <v>4.4b</v>
          </cell>
          <cell r="Q66" t="str">
            <v>One or more counter areas at 30” wide and 28”-32” high</v>
          </cell>
        </row>
        <row r="67">
          <cell r="O67"/>
          <cell r="P67" t="str">
            <v>4.4c</v>
          </cell>
          <cell r="Q67" t="str">
            <v>One or more workspaces at 30” wide with knee/toe space</v>
          </cell>
        </row>
        <row r="69">
          <cell r="O69"/>
          <cell r="P69" t="str">
            <v>4.5a</v>
          </cell>
          <cell r="Q69" t="str">
            <v>Base cabinets: pull-out and/or Lazy Susan shelves</v>
          </cell>
        </row>
        <row r="70">
          <cell r="O70"/>
          <cell r="P70" t="str">
            <v>4.5b</v>
          </cell>
          <cell r="Q70" t="str">
            <v>Additional under-cabinet lighting</v>
          </cell>
        </row>
        <row r="71">
          <cell r="O71"/>
          <cell r="P71" t="str">
            <v>4.5c</v>
          </cell>
          <cell r="Q71" t="str">
            <v>Accessible handles//touch latches for doors/drawers</v>
          </cell>
        </row>
        <row r="73">
          <cell r="O73"/>
          <cell r="P73" t="str">
            <v>4.6a</v>
          </cell>
          <cell r="Q73" t="str">
            <v>Repositionable height</v>
          </cell>
        </row>
        <row r="74">
          <cell r="O74"/>
          <cell r="P74" t="str">
            <v>4.6b</v>
          </cell>
          <cell r="Q74" t="str">
            <v>Removable base cabinets under sink</v>
          </cell>
        </row>
        <row r="75">
          <cell r="O75"/>
          <cell r="P75" t="str">
            <v>4.6c</v>
          </cell>
          <cell r="Q75" t="str">
            <v>Single-handle lever faucet</v>
          </cell>
        </row>
        <row r="76">
          <cell r="O76"/>
          <cell r="P76" t="str">
            <v>4.6d</v>
          </cell>
          <cell r="Q76" t="str">
            <v>Anti-scald device</v>
          </cell>
        </row>
        <row r="78">
          <cell r="O78"/>
          <cell r="P78" t="str">
            <v>4.7a</v>
          </cell>
          <cell r="Q78" t="str">
            <v>Edge border of cabinets/counters</v>
          </cell>
        </row>
        <row r="79">
          <cell r="O79"/>
          <cell r="P79" t="str">
            <v>4.7b</v>
          </cell>
          <cell r="Q79" t="str">
            <v>Flooring: in front of appliances</v>
          </cell>
        </row>
        <row r="80">
          <cell r="O80"/>
          <cell r="P80" t="str">
            <v>4.7c</v>
          </cell>
          <cell r="Q80" t="str">
            <v>Flooring: on route of travel</v>
          </cell>
        </row>
        <row r="82">
          <cell r="O82"/>
          <cell r="P82">
            <v>5.0999999999999996</v>
          </cell>
          <cell r="Q82" t="str">
            <v>At least one full bathroom on accessible route of travel</v>
          </cell>
        </row>
        <row r="84">
          <cell r="O84"/>
          <cell r="P84" t="str">
            <v>5.2a</v>
          </cell>
          <cell r="Q84" t="str">
            <v>Maneuvering space diameter: 30” x 48” turning area or 60” diameter turning area</v>
          </cell>
        </row>
        <row r="85">
          <cell r="O85"/>
          <cell r="P85" t="str">
            <v>5.2b</v>
          </cell>
          <cell r="Q85" t="str">
            <v>Clear space for toilet and sink: 30” x 48” clear use area</v>
          </cell>
        </row>
        <row r="86">
          <cell r="Q86" t="str">
            <v>Bathtub and/or shower</v>
          </cell>
        </row>
        <row r="87">
          <cell r="O87"/>
          <cell r="P87" t="str">
            <v>5.3a</v>
          </cell>
          <cell r="Q87" t="str">
            <v>Standard bathtub or shower with grab bar reinforcement</v>
          </cell>
        </row>
        <row r="88">
          <cell r="O88"/>
          <cell r="P88" t="str">
            <v>5.3b</v>
          </cell>
          <cell r="Q88" t="str">
            <v>Standard bathtub or shower with grab bars</v>
          </cell>
        </row>
        <row r="89">
          <cell r="O89"/>
          <cell r="P89" t="str">
            <v>5.3c</v>
          </cell>
          <cell r="Q89" t="str">
            <v>Accessible (roll-in) shower</v>
          </cell>
        </row>
        <row r="90">
          <cell r="O90"/>
          <cell r="P90" t="str">
            <v>5.3d</v>
          </cell>
          <cell r="Q90" t="str">
            <v>Single-handle lever faucets</v>
          </cell>
        </row>
        <row r="91">
          <cell r="O91"/>
          <cell r="P91" t="str">
            <v>5.3e</v>
          </cell>
          <cell r="Q91" t="str">
            <v>Offset controls for exterior use</v>
          </cell>
        </row>
        <row r="93">
          <cell r="O93"/>
          <cell r="P93" t="str">
            <v>5.4a</v>
          </cell>
          <cell r="Q93" t="str">
            <v xml:space="preserve"> Standard toilet with grab bar reinforcement</v>
          </cell>
        </row>
        <row r="94">
          <cell r="O94"/>
          <cell r="P94" t="str">
            <v>5.4b</v>
          </cell>
          <cell r="Q94" t="str">
            <v xml:space="preserve"> Standard toilet with grab bars</v>
          </cell>
        </row>
        <row r="95">
          <cell r="O95"/>
          <cell r="P95" t="str">
            <v>5.4c</v>
          </cell>
          <cell r="Q95" t="str">
            <v xml:space="preserve"> Accessible toilet with grab bars</v>
          </cell>
        </row>
        <row r="97">
          <cell r="O97"/>
          <cell r="P97" t="str">
            <v>5.6a</v>
          </cell>
          <cell r="Q97" t="str">
            <v xml:space="preserve"> Standard with removable base cabinets</v>
          </cell>
        </row>
        <row r="98">
          <cell r="O98"/>
          <cell r="P98" t="str">
            <v>5.6b</v>
          </cell>
          <cell r="Q98" t="str">
            <v xml:space="preserve"> Pedestal or open front</v>
          </cell>
        </row>
        <row r="100">
          <cell r="O100"/>
          <cell r="P100" t="str">
            <v>5.7a</v>
          </cell>
          <cell r="Q100" t="str">
            <v xml:space="preserve"> Lower/accessible medicine chest</v>
          </cell>
        </row>
        <row r="101">
          <cell r="O101"/>
          <cell r="P101" t="str">
            <v>5.7b</v>
          </cell>
          <cell r="Q101" t="str">
            <v xml:space="preserve"> Anti-scald device</v>
          </cell>
        </row>
        <row r="102">
          <cell r="O102"/>
          <cell r="P102" t="str">
            <v>5.7c</v>
          </cell>
          <cell r="Q102" t="str">
            <v xml:space="preserve"> Anti-scald devices for sink</v>
          </cell>
        </row>
        <row r="103">
          <cell r="O103"/>
          <cell r="P103" t="str">
            <v>5.7d</v>
          </cell>
          <cell r="Q103" t="str">
            <v xml:space="preserve"> Accessible handles//touch latches for doors/drawers</v>
          </cell>
        </row>
        <row r="104">
          <cell r="O104"/>
          <cell r="P104" t="str">
            <v>5.7e</v>
          </cell>
          <cell r="Q104" t="str">
            <v xml:space="preserve"> Lower towel rack(s)</v>
          </cell>
        </row>
        <row r="105">
          <cell r="O105"/>
          <cell r="P105" t="str">
            <v>5.7f</v>
          </cell>
          <cell r="Q105" t="str">
            <v xml:space="preserve"> Contrasting floor color</v>
          </cell>
        </row>
        <row r="106">
          <cell r="O106"/>
          <cell r="P106" t="str">
            <v>5.7g</v>
          </cell>
          <cell r="Q106" t="str">
            <v xml:space="preserve"> Fold-down/fixed shower seat(s)</v>
          </cell>
        </row>
        <row r="107">
          <cell r="O107"/>
          <cell r="P107" t="str">
            <v>5.7h</v>
          </cell>
          <cell r="Q107" t="str">
            <v xml:space="preserve"> Accessible toilet tissue holder</v>
          </cell>
        </row>
        <row r="108">
          <cell r="O108"/>
          <cell r="P108" t="str">
            <v>5.7i</v>
          </cell>
          <cell r="Q108" t="str">
            <v xml:space="preserve"> Hand-held adjustable shower spray unit(s)</v>
          </cell>
        </row>
        <row r="110">
          <cell r="O110"/>
          <cell r="P110">
            <v>6.1</v>
          </cell>
          <cell r="Q110" t="str">
            <v>Dining room on accessible route of travel</v>
          </cell>
        </row>
        <row r="111">
          <cell r="O111"/>
          <cell r="P111">
            <v>6.2</v>
          </cell>
          <cell r="Q111" t="str">
            <v>Living room on accessible route of travel</v>
          </cell>
        </row>
        <row r="112">
          <cell r="O112"/>
          <cell r="P112">
            <v>6.3</v>
          </cell>
          <cell r="Q112" t="str">
            <v>Other common room on accessible route of travel</v>
          </cell>
        </row>
        <row r="114">
          <cell r="O114"/>
          <cell r="P114">
            <v>7.1</v>
          </cell>
        </row>
        <row r="115">
          <cell r="O115"/>
          <cell r="P115">
            <v>7.2</v>
          </cell>
        </row>
        <row r="116">
          <cell r="O116"/>
          <cell r="P116">
            <v>7.3</v>
          </cell>
        </row>
        <row r="117">
          <cell r="O117"/>
          <cell r="P117">
            <v>7.4</v>
          </cell>
        </row>
        <row r="119">
          <cell r="O119"/>
          <cell r="P119">
            <v>8.1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nge Log"/>
      <sheetName val="Instructions"/>
      <sheetName val="Summary"/>
      <sheetName val="Scoring Checklist"/>
      <sheetName val="EUA Restrictions"/>
      <sheetName val="Notes"/>
      <sheetName val="22A1"/>
      <sheetName val="22A2"/>
      <sheetName val="22A3"/>
      <sheetName val="22A4"/>
      <sheetName val="22B1"/>
      <sheetName val="22B2"/>
      <sheetName val="22C1"/>
      <sheetName val="22C2a"/>
      <sheetName val="22C2b"/>
      <sheetName val="22C2c"/>
      <sheetName val="22C3"/>
      <sheetName val="22C4"/>
      <sheetName val="22C5"/>
      <sheetName val="22D1"/>
      <sheetName val="22D2"/>
      <sheetName val="22D3"/>
      <sheetName val="22E1"/>
      <sheetName val="22E2"/>
      <sheetName val="22E3"/>
      <sheetName val="22F1"/>
      <sheetName val="22F2"/>
      <sheetName val="22F3"/>
      <sheetName val="Tiebreakers"/>
      <sheetName val="20B2 - Rehab"/>
      <sheetName val="20F2"/>
    </sheetNames>
    <sheetDataSet>
      <sheetData sheetId="0"/>
      <sheetData sheetId="1"/>
      <sheetData sheetId="2">
        <row r="5">
          <cell r="S5"/>
        </row>
        <row r="6">
          <cell r="S6"/>
        </row>
        <row r="8">
          <cell r="S8"/>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
  <sheetViews>
    <sheetView showGridLines="0" tabSelected="1" view="pageBreakPreview" topLeftCell="A35" zoomScaleNormal="100" zoomScaleSheetLayoutView="100" workbookViewId="0">
      <selection activeCell="I53" sqref="I53:K53"/>
    </sheetView>
  </sheetViews>
  <sheetFormatPr defaultColWidth="9.1796875" defaultRowHeight="15.5" x14ac:dyDescent="0.35"/>
  <cols>
    <col min="1" max="1" width="3.54296875" style="2" customWidth="1"/>
    <col min="2" max="2" width="6.1796875" style="1" hidden="1" customWidth="1"/>
    <col min="3" max="3" width="9.1796875" style="1" hidden="1" customWidth="1"/>
    <col min="4" max="4" width="5" style="2" customWidth="1"/>
    <col min="5" max="5" width="4.81640625" style="2" customWidth="1"/>
    <col min="6" max="13" width="12.453125" style="2" customWidth="1"/>
    <col min="14" max="14" width="3.54296875" style="2" hidden="1" customWidth="1"/>
    <col min="15" max="17" width="6.1796875" style="1" hidden="1" customWidth="1"/>
    <col min="18" max="19" width="4.81640625" style="2" hidden="1" customWidth="1"/>
    <col min="20" max="27" width="12.453125" style="2" hidden="1" customWidth="1"/>
    <col min="28" max="29" width="0" style="2" hidden="1" customWidth="1"/>
    <col min="30" max="16384" width="9.1796875" style="2"/>
  </cols>
  <sheetData>
    <row r="1" spans="2:29" x14ac:dyDescent="0.35">
      <c r="N1" s="3"/>
    </row>
    <row r="2" spans="2:29" x14ac:dyDescent="0.35">
      <c r="B2" s="1" t="s">
        <v>0</v>
      </c>
      <c r="D2" s="31" t="s">
        <v>26</v>
      </c>
      <c r="E2" s="31"/>
      <c r="F2" s="31"/>
      <c r="G2" s="31"/>
      <c r="H2" s="31"/>
      <c r="I2" s="31"/>
      <c r="J2" s="31"/>
      <c r="K2" s="31"/>
      <c r="L2" s="31"/>
      <c r="M2" s="31"/>
      <c r="N2" s="3"/>
      <c r="R2" s="31" t="s">
        <v>1</v>
      </c>
      <c r="S2" s="31"/>
      <c r="T2" s="31"/>
      <c r="U2" s="31"/>
      <c r="V2" s="31"/>
      <c r="W2" s="31"/>
      <c r="X2" s="31"/>
      <c r="Y2" s="31"/>
      <c r="Z2" s="31"/>
      <c r="AA2" s="31"/>
      <c r="AC2" s="2" t="s">
        <v>31</v>
      </c>
    </row>
    <row r="3" spans="2:29" ht="16" thickBot="1" x14ac:dyDescent="0.4">
      <c r="D3" s="32" t="s">
        <v>2</v>
      </c>
      <c r="E3" s="32"/>
      <c r="F3" s="32"/>
      <c r="G3" s="32"/>
      <c r="H3" s="32"/>
      <c r="I3" s="32"/>
      <c r="J3" s="32"/>
      <c r="K3" s="32"/>
      <c r="L3" s="32"/>
      <c r="M3" s="32"/>
      <c r="N3" s="3"/>
      <c r="O3" s="4" t="s">
        <v>3</v>
      </c>
      <c r="R3" s="32" t="s">
        <v>4</v>
      </c>
      <c r="S3" s="32"/>
      <c r="T3" s="32"/>
      <c r="U3" s="32"/>
      <c r="V3" s="32"/>
      <c r="W3" s="32"/>
      <c r="X3" s="32"/>
      <c r="Y3" s="32"/>
      <c r="Z3" s="32"/>
      <c r="AA3" s="32"/>
      <c r="AC3" s="2" t="s">
        <v>32</v>
      </c>
    </row>
    <row r="4" spans="2:29" x14ac:dyDescent="0.35">
      <c r="D4" s="5"/>
      <c r="E4" s="5"/>
      <c r="F4" s="5"/>
      <c r="G4" s="5"/>
      <c r="H4" s="5"/>
      <c r="I4" s="5"/>
      <c r="J4" s="5"/>
      <c r="K4" s="5"/>
      <c r="L4" s="5"/>
      <c r="M4" s="5"/>
      <c r="N4" s="3"/>
      <c r="O4" s="4">
        <v>1000</v>
      </c>
      <c r="R4" s="5"/>
      <c r="S4" s="5"/>
      <c r="T4" s="5"/>
      <c r="U4" s="5"/>
      <c r="V4" s="5"/>
      <c r="W4" s="5"/>
      <c r="X4" s="5"/>
      <c r="Y4" s="5"/>
      <c r="Z4" s="5"/>
      <c r="AA4" s="5"/>
      <c r="AC4" s="2" t="s">
        <v>33</v>
      </c>
    </row>
    <row r="5" spans="2:29" x14ac:dyDescent="0.35">
      <c r="D5" s="5"/>
      <c r="E5" s="5"/>
      <c r="G5" s="6" t="s">
        <v>5</v>
      </c>
      <c r="H5" s="57"/>
      <c r="I5" s="8"/>
      <c r="J5" s="8"/>
      <c r="K5" s="8"/>
      <c r="L5" s="8"/>
      <c r="M5" s="5"/>
      <c r="N5" s="3"/>
      <c r="R5" s="5"/>
      <c r="S5" s="5"/>
      <c r="U5" s="6" t="s">
        <v>5</v>
      </c>
      <c r="V5" s="7" t="str">
        <f>IF([2]Summary!$S$5="","",[2]Summary!$S$5)</f>
        <v/>
      </c>
      <c r="W5" s="8"/>
      <c r="X5" s="8"/>
      <c r="Y5" s="8"/>
      <c r="Z5" s="8"/>
      <c r="AA5" s="5"/>
    </row>
    <row r="6" spans="2:29" x14ac:dyDescent="0.35">
      <c r="G6" s="6" t="s">
        <v>6</v>
      </c>
      <c r="H6" s="58"/>
      <c r="I6" s="59"/>
      <c r="J6" s="59"/>
      <c r="K6" s="59"/>
      <c r="L6" s="60"/>
      <c r="N6" s="3"/>
      <c r="O6" s="10" t="s">
        <v>7</v>
      </c>
      <c r="U6" s="6" t="s">
        <v>6</v>
      </c>
      <c r="V6" s="33" t="str">
        <f>IF([2]Summary!$S6="","",[2]Summary!$S6)</f>
        <v/>
      </c>
      <c r="W6" s="34"/>
      <c r="X6" s="34" t="str">
        <f>IF([2]Summary!$S6="","",[2]Summary!$S6)</f>
        <v/>
      </c>
      <c r="Y6" s="34"/>
      <c r="Z6" s="35" t="str">
        <f>IF([2]Summary!$S6="","",[2]Summary!$S6)</f>
        <v/>
      </c>
    </row>
    <row r="7" spans="2:29" x14ac:dyDescent="0.35">
      <c r="G7" s="6" t="s">
        <v>30</v>
      </c>
      <c r="H7" s="61"/>
      <c r="I7" s="62"/>
      <c r="J7" s="8"/>
      <c r="K7" s="8"/>
      <c r="L7" s="8"/>
      <c r="N7" s="3"/>
      <c r="O7" s="10" t="s">
        <v>8</v>
      </c>
      <c r="U7" s="6" t="s">
        <v>30</v>
      </c>
      <c r="V7" s="45"/>
      <c r="W7" s="46"/>
      <c r="X7" s="8"/>
      <c r="Y7" s="8"/>
      <c r="Z7" s="8"/>
    </row>
    <row r="8" spans="2:29" x14ac:dyDescent="0.35">
      <c r="G8" s="6" t="s">
        <v>9</v>
      </c>
      <c r="H8" s="63"/>
      <c r="I8" s="63"/>
      <c r="J8" s="8"/>
      <c r="K8" s="8"/>
      <c r="L8" s="8"/>
      <c r="N8" s="3"/>
      <c r="O8" s="10"/>
      <c r="U8" s="6" t="s">
        <v>9</v>
      </c>
      <c r="V8" s="36" t="str">
        <f>IF([2]Summary!$S8="","",[2]Summary!$S8)</f>
        <v/>
      </c>
      <c r="W8" s="37"/>
      <c r="X8" s="8"/>
      <c r="Y8" s="8"/>
      <c r="Z8" s="8"/>
    </row>
    <row r="9" spans="2:29" x14ac:dyDescent="0.35">
      <c r="G9" s="6"/>
      <c r="H9" s="11"/>
      <c r="I9" s="11"/>
      <c r="J9" s="8"/>
      <c r="K9" s="8"/>
      <c r="L9" s="8"/>
      <c r="N9" s="3"/>
      <c r="O9" s="2"/>
      <c r="U9" s="6"/>
      <c r="V9" s="11"/>
      <c r="W9" s="11"/>
      <c r="X9" s="8"/>
      <c r="Y9" s="8"/>
      <c r="Z9" s="8"/>
    </row>
    <row r="10" spans="2:29" ht="16" thickBot="1" x14ac:dyDescent="0.4">
      <c r="D10" s="12"/>
      <c r="E10" s="12"/>
      <c r="F10" s="12"/>
      <c r="G10" s="12"/>
      <c r="H10" s="12"/>
      <c r="I10" s="12"/>
      <c r="J10" s="12"/>
      <c r="K10" s="12"/>
      <c r="L10" s="12"/>
      <c r="M10" s="12"/>
      <c r="N10" s="3"/>
      <c r="O10" s="2"/>
      <c r="R10" s="12"/>
      <c r="S10" s="12"/>
      <c r="T10" s="12"/>
      <c r="U10" s="12"/>
      <c r="V10" s="12"/>
      <c r="W10" s="12"/>
      <c r="X10" s="12"/>
      <c r="Y10" s="12"/>
      <c r="Z10" s="12"/>
      <c r="AA10" s="12"/>
    </row>
    <row r="11" spans="2:29" x14ac:dyDescent="0.35">
      <c r="N11" s="3"/>
      <c r="O11" s="2"/>
    </row>
    <row r="12" spans="2:29" ht="128.25" customHeight="1" x14ac:dyDescent="0.35">
      <c r="D12" s="38" t="s">
        <v>27</v>
      </c>
      <c r="E12" s="38"/>
      <c r="F12" s="38"/>
      <c r="G12" s="38"/>
      <c r="H12" s="38"/>
      <c r="I12" s="38"/>
      <c r="J12" s="38"/>
      <c r="K12" s="38"/>
      <c r="L12" s="38"/>
      <c r="M12" s="38"/>
      <c r="N12" s="3"/>
      <c r="O12" s="2"/>
      <c r="R12" s="38" t="s">
        <v>29</v>
      </c>
      <c r="S12" s="38"/>
      <c r="T12" s="38"/>
      <c r="U12" s="38"/>
      <c r="V12" s="38"/>
      <c r="W12" s="38"/>
      <c r="X12" s="38"/>
      <c r="Y12" s="38"/>
      <c r="Z12" s="38"/>
      <c r="AA12" s="38"/>
    </row>
    <row r="13" spans="2:29" x14ac:dyDescent="0.35">
      <c r="D13" s="13"/>
      <c r="E13" s="13"/>
      <c r="F13" s="13"/>
      <c r="G13" s="13"/>
      <c r="H13" s="13"/>
      <c r="I13" s="13"/>
      <c r="J13" s="13"/>
      <c r="K13" s="13"/>
      <c r="L13" s="13"/>
      <c r="M13" s="13"/>
      <c r="N13" s="3"/>
      <c r="O13" s="2"/>
      <c r="R13" s="13"/>
      <c r="S13" s="13"/>
      <c r="T13" s="13"/>
      <c r="U13" s="13"/>
      <c r="V13" s="13"/>
      <c r="W13" s="13"/>
      <c r="X13" s="13"/>
      <c r="Y13" s="13"/>
      <c r="Z13" s="13"/>
      <c r="AA13" s="13"/>
    </row>
    <row r="14" spans="2:29" ht="15.75" customHeight="1" x14ac:dyDescent="0.35">
      <c r="D14" s="13"/>
      <c r="E14" s="13"/>
      <c r="F14" s="13"/>
      <c r="G14" s="14"/>
      <c r="H14" s="39" t="s">
        <v>28</v>
      </c>
      <c r="I14" s="39"/>
      <c r="J14" s="39"/>
      <c r="K14" s="39"/>
      <c r="L14" s="39"/>
      <c r="M14" s="39"/>
      <c r="N14" s="3"/>
      <c r="O14" s="2"/>
      <c r="R14" s="13"/>
      <c r="S14" s="13"/>
      <c r="T14" s="13"/>
      <c r="U14" s="15"/>
      <c r="V14" s="39" t="s">
        <v>28</v>
      </c>
      <c r="W14" s="39"/>
      <c r="X14" s="39"/>
      <c r="Y14" s="39"/>
      <c r="Z14" s="39"/>
      <c r="AA14" s="39"/>
    </row>
    <row r="15" spans="2:29" ht="30" customHeight="1" x14ac:dyDescent="0.35">
      <c r="D15" s="13"/>
      <c r="E15" s="13"/>
      <c r="F15" s="13"/>
      <c r="H15" s="39"/>
      <c r="I15" s="39"/>
      <c r="J15" s="39"/>
      <c r="K15" s="39"/>
      <c r="L15" s="39"/>
      <c r="M15" s="39"/>
      <c r="N15" s="3"/>
      <c r="O15" s="2"/>
      <c r="R15" s="13"/>
      <c r="S15" s="13"/>
      <c r="T15" s="13"/>
      <c r="V15" s="39"/>
      <c r="W15" s="39"/>
      <c r="X15" s="39"/>
      <c r="Y15" s="39"/>
      <c r="Z15" s="39"/>
      <c r="AA15" s="39"/>
    </row>
    <row r="16" spans="2:29" x14ac:dyDescent="0.35">
      <c r="D16" s="56" t="str">
        <f>IF(AND(E20="X",G14=""),"ERROR: MUST INDICATE IF THE SECTION 811 DEMAND LIST INDICATES SUFFICIENT DEMAND","")</f>
        <v/>
      </c>
      <c r="E16" s="56"/>
      <c r="F16" s="56"/>
      <c r="G16" s="56"/>
      <c r="H16" s="56"/>
      <c r="I16" s="56"/>
      <c r="J16" s="56"/>
      <c r="K16" s="56"/>
      <c r="L16" s="56"/>
      <c r="M16" s="56"/>
      <c r="N16" s="3"/>
      <c r="O16" s="2"/>
      <c r="R16" s="56" t="str">
        <f>IF(AND(S20="X",U14=""),"ERROR: MUST INDICATE IF THE SECTION 811 DEMAND LIST INDICATES SUFFICIENT DEMAND AND SPONSOR COMPLETED INTEREST FORM","")</f>
        <v/>
      </c>
      <c r="S16" s="56"/>
      <c r="T16" s="56"/>
      <c r="U16" s="56"/>
      <c r="V16" s="56"/>
      <c r="W16" s="56"/>
      <c r="X16" s="56"/>
      <c r="Y16" s="56"/>
      <c r="Z16" s="56"/>
      <c r="AA16" s="56"/>
    </row>
    <row r="17" spans="1:27" ht="15.75" customHeight="1" x14ac:dyDescent="0.35">
      <c r="D17" s="56"/>
      <c r="E17" s="56"/>
      <c r="F17" s="56"/>
      <c r="G17" s="56"/>
      <c r="H17" s="56"/>
      <c r="I17" s="56"/>
      <c r="J17" s="56"/>
      <c r="K17" s="56"/>
      <c r="L17" s="56"/>
      <c r="M17" s="56"/>
      <c r="N17" s="3"/>
      <c r="O17" s="2"/>
      <c r="R17" s="56"/>
      <c r="S17" s="56"/>
      <c r="T17" s="56"/>
      <c r="U17" s="56"/>
      <c r="V17" s="56"/>
      <c r="W17" s="56"/>
      <c r="X17" s="56"/>
      <c r="Y17" s="56"/>
      <c r="Z17" s="56"/>
      <c r="AA17" s="56"/>
    </row>
    <row r="18" spans="1:27" ht="16.5" customHeight="1" thickBot="1" x14ac:dyDescent="0.4">
      <c r="D18" s="52" t="s">
        <v>10</v>
      </c>
      <c r="E18" s="52"/>
      <c r="F18" s="52"/>
      <c r="G18" s="52"/>
      <c r="H18" s="52"/>
      <c r="I18" s="52"/>
      <c r="J18" s="52"/>
      <c r="K18" s="52"/>
      <c r="L18" s="52"/>
      <c r="M18" s="52"/>
      <c r="N18" s="3"/>
      <c r="R18" s="52" t="s">
        <v>10</v>
      </c>
      <c r="S18" s="52"/>
      <c r="T18" s="52"/>
      <c r="U18" s="52"/>
      <c r="V18" s="52"/>
      <c r="W18" s="52"/>
      <c r="X18" s="52"/>
      <c r="Y18" s="52"/>
      <c r="Z18" s="52"/>
      <c r="AA18" s="52"/>
    </row>
    <row r="19" spans="1:27" x14ac:dyDescent="0.35">
      <c r="F19" s="16"/>
      <c r="G19" s="16"/>
      <c r="H19" s="16"/>
      <c r="I19" s="16"/>
      <c r="J19" s="16"/>
      <c r="K19" s="16"/>
      <c r="L19" s="16"/>
      <c r="M19" s="16"/>
      <c r="N19" s="3"/>
      <c r="T19" s="16"/>
      <c r="U19" s="16"/>
      <c r="V19" s="16"/>
      <c r="W19" s="16"/>
      <c r="X19" s="16"/>
      <c r="Y19" s="16"/>
      <c r="Z19" s="16"/>
      <c r="AA19" s="16"/>
    </row>
    <row r="20" spans="1:27" s="17" customFormat="1" ht="73" customHeight="1" x14ac:dyDescent="0.35">
      <c r="B20" s="18"/>
      <c r="C20" s="18">
        <v>2</v>
      </c>
      <c r="D20" s="19"/>
      <c r="E20" s="20"/>
      <c r="F20" s="40" t="s">
        <v>34</v>
      </c>
      <c r="G20" s="41"/>
      <c r="H20" s="41"/>
      <c r="I20" s="41"/>
      <c r="J20" s="41"/>
      <c r="K20" s="41"/>
      <c r="L20" s="41"/>
      <c r="M20" s="42"/>
      <c r="O20" s="18"/>
      <c r="P20" s="18"/>
      <c r="Q20" s="18">
        <v>2</v>
      </c>
      <c r="R20" s="19"/>
      <c r="S20" s="21"/>
      <c r="T20" s="40" t="s">
        <v>35</v>
      </c>
      <c r="U20" s="41"/>
      <c r="V20" s="41"/>
      <c r="W20" s="41"/>
      <c r="X20" s="41"/>
      <c r="Y20" s="41"/>
      <c r="Z20" s="41"/>
      <c r="AA20" s="42"/>
    </row>
    <row r="21" spans="1:27" s="17" customFormat="1" x14ac:dyDescent="0.35">
      <c r="B21" s="18"/>
      <c r="C21" s="18"/>
      <c r="D21" s="43"/>
      <c r="E21" s="43"/>
      <c r="F21" s="43"/>
      <c r="G21" s="43"/>
      <c r="H21" s="43"/>
      <c r="I21" s="43"/>
      <c r="J21" s="43"/>
      <c r="K21" s="43"/>
      <c r="L21" s="43"/>
      <c r="M21" s="43"/>
      <c r="O21" s="18"/>
      <c r="P21" s="18"/>
      <c r="Q21" s="18"/>
      <c r="R21" s="2"/>
      <c r="S21" s="2"/>
      <c r="U21" s="2"/>
      <c r="V21" s="2"/>
      <c r="W21" s="2"/>
      <c r="X21" s="2"/>
      <c r="Y21" s="2"/>
      <c r="Z21" s="2"/>
      <c r="AA21" s="2"/>
    </row>
    <row r="22" spans="1:27" s="17" customFormat="1" x14ac:dyDescent="0.35">
      <c r="B22" s="18"/>
      <c r="C22" s="18"/>
      <c r="D22" s="44" t="str">
        <f>IF(AND(E20="X",OR(E42="",E48="",I53="")),"ERROR: INTEREST CERTIFICATION FORM MUST BE COMPLETED BELOW","")</f>
        <v/>
      </c>
      <c r="E22" s="44"/>
      <c r="F22" s="44"/>
      <c r="G22" s="44"/>
      <c r="H22" s="44"/>
      <c r="I22" s="44"/>
      <c r="J22" s="44"/>
      <c r="K22" s="44"/>
      <c r="L22" s="44"/>
      <c r="M22" s="44"/>
      <c r="O22" s="18"/>
      <c r="P22" s="18"/>
      <c r="Q22" s="18"/>
      <c r="R22" s="2"/>
      <c r="S22" s="2"/>
      <c r="U22" s="10" t="s">
        <v>11</v>
      </c>
      <c r="V22" s="2"/>
      <c r="W22" s="2"/>
      <c r="X22" s="2"/>
      <c r="Y22" s="21"/>
      <c r="Z22" s="2"/>
      <c r="AA22" s="2"/>
    </row>
    <row r="23" spans="1:27" x14ac:dyDescent="0.35">
      <c r="D23" s="44"/>
      <c r="E23" s="44"/>
      <c r="F23" s="44"/>
      <c r="G23" s="44"/>
      <c r="H23" s="44"/>
      <c r="I23" s="44"/>
      <c r="J23" s="44"/>
      <c r="K23" s="44"/>
      <c r="L23" s="44"/>
      <c r="M23" s="44"/>
    </row>
    <row r="25" spans="1:27" ht="16.5" customHeight="1" x14ac:dyDescent="0.35">
      <c r="D25" s="31" t="s">
        <v>12</v>
      </c>
      <c r="E25" s="31"/>
      <c r="F25" s="31"/>
      <c r="G25" s="31"/>
      <c r="H25" s="31"/>
      <c r="I25" s="31"/>
      <c r="J25" s="31"/>
      <c r="K25" s="31"/>
      <c r="L25" s="31"/>
      <c r="M25" s="31"/>
    </row>
    <row r="26" spans="1:27" ht="16.5" customHeight="1" thickBot="1" x14ac:dyDescent="0.4">
      <c r="D26" s="32" t="s">
        <v>2</v>
      </c>
      <c r="E26" s="32"/>
      <c r="F26" s="32"/>
      <c r="G26" s="32"/>
      <c r="H26" s="32"/>
      <c r="I26" s="32"/>
      <c r="J26" s="32"/>
      <c r="K26" s="32"/>
      <c r="L26" s="32"/>
      <c r="M26" s="32"/>
    </row>
    <row r="28" spans="1:27" x14ac:dyDescent="0.35">
      <c r="A28" s="5"/>
      <c r="B28" s="5"/>
      <c r="C28" s="2"/>
      <c r="D28" s="5"/>
      <c r="E28" s="5"/>
      <c r="G28" s="6" t="s">
        <v>5</v>
      </c>
      <c r="H28" s="57"/>
      <c r="I28" s="8"/>
      <c r="J28" s="8"/>
      <c r="K28" s="8"/>
      <c r="L28" s="8"/>
      <c r="M28" s="5"/>
    </row>
    <row r="29" spans="1:27" x14ac:dyDescent="0.35">
      <c r="B29" s="2"/>
      <c r="C29" s="2"/>
      <c r="G29" s="6" t="s">
        <v>6</v>
      </c>
      <c r="H29" s="58"/>
      <c r="I29" s="59"/>
      <c r="J29" s="59"/>
      <c r="K29" s="59"/>
      <c r="L29" s="60"/>
    </row>
    <row r="30" spans="1:27" x14ac:dyDescent="0.35">
      <c r="B30" s="2"/>
      <c r="C30" s="2"/>
      <c r="G30" s="6"/>
      <c r="H30" s="9"/>
      <c r="I30" s="9"/>
      <c r="J30" s="8"/>
      <c r="K30" s="8"/>
      <c r="L30" s="8"/>
    </row>
    <row r="31" spans="1:27" x14ac:dyDescent="0.35">
      <c r="B31" s="2"/>
      <c r="C31" s="2"/>
      <c r="G31" s="6" t="s">
        <v>9</v>
      </c>
      <c r="H31" s="63"/>
      <c r="I31" s="63"/>
      <c r="J31" s="8"/>
      <c r="K31" s="8"/>
      <c r="L31" s="8"/>
    </row>
    <row r="32" spans="1:27" ht="16" thickBot="1" x14ac:dyDescent="0.4">
      <c r="D32" s="12"/>
      <c r="E32" s="12"/>
      <c r="F32" s="12"/>
      <c r="G32" s="12"/>
      <c r="H32" s="12"/>
      <c r="I32" s="12"/>
      <c r="J32" s="12"/>
      <c r="K32" s="12"/>
      <c r="L32" s="12"/>
      <c r="M32" s="12"/>
    </row>
    <row r="34" spans="4:14" x14ac:dyDescent="0.35">
      <c r="D34" s="22" t="s">
        <v>10</v>
      </c>
      <c r="G34" s="6"/>
      <c r="H34" s="23"/>
      <c r="I34" s="11"/>
      <c r="J34" s="8"/>
      <c r="K34" s="8"/>
      <c r="L34" s="8"/>
    </row>
    <row r="35" spans="4:14" ht="62.25" customHeight="1" x14ac:dyDescent="0.35">
      <c r="D35" s="38" t="s">
        <v>13</v>
      </c>
      <c r="E35" s="38"/>
      <c r="F35" s="38"/>
      <c r="G35" s="38"/>
      <c r="H35" s="38"/>
      <c r="I35" s="38"/>
      <c r="J35" s="38"/>
      <c r="K35" s="38"/>
      <c r="L35" s="38"/>
      <c r="M35" s="38"/>
    </row>
    <row r="36" spans="4:14" x14ac:dyDescent="0.35">
      <c r="K36" s="8"/>
      <c r="L36" s="8"/>
      <c r="M36" s="8"/>
    </row>
    <row r="37" spans="4:14" x14ac:dyDescent="0.35">
      <c r="D37" s="22" t="s">
        <v>14</v>
      </c>
    </row>
    <row r="38" spans="4:14" ht="48.75" customHeight="1" x14ac:dyDescent="0.35">
      <c r="D38" s="38" t="s">
        <v>15</v>
      </c>
      <c r="E38" s="38"/>
      <c r="F38" s="38"/>
      <c r="G38" s="38"/>
      <c r="H38" s="38"/>
      <c r="I38" s="38"/>
      <c r="J38" s="38"/>
      <c r="K38" s="38"/>
      <c r="L38" s="38"/>
      <c r="M38" s="38"/>
    </row>
    <row r="40" spans="4:14" ht="16.5" customHeight="1" thickBot="1" x14ac:dyDescent="0.4">
      <c r="D40" s="52" t="s">
        <v>16</v>
      </c>
      <c r="E40" s="52"/>
      <c r="F40" s="52"/>
      <c r="G40" s="52"/>
      <c r="H40" s="52"/>
      <c r="I40" s="52"/>
      <c r="J40" s="52"/>
      <c r="K40" s="52"/>
      <c r="L40" s="52"/>
      <c r="M40" s="52"/>
    </row>
    <row r="41" spans="4:14" x14ac:dyDescent="0.35">
      <c r="D41" s="24"/>
      <c r="E41" s="24"/>
      <c r="F41" s="24"/>
      <c r="G41" s="24"/>
      <c r="H41" s="24"/>
      <c r="I41" s="24"/>
      <c r="J41" s="24"/>
      <c r="K41" s="24"/>
      <c r="L41" s="24"/>
      <c r="M41" s="24"/>
    </row>
    <row r="42" spans="4:14" ht="33" customHeight="1" x14ac:dyDescent="0.35">
      <c r="D42" s="19"/>
      <c r="E42" s="20"/>
      <c r="F42" s="53" t="s">
        <v>17</v>
      </c>
      <c r="G42" s="54"/>
      <c r="H42" s="54"/>
      <c r="I42" s="54"/>
      <c r="J42" s="54"/>
      <c r="K42" s="54"/>
      <c r="L42" s="54"/>
      <c r="M42" s="55"/>
    </row>
    <row r="44" spans="4:14" ht="16.5" customHeight="1" thickBot="1" x14ac:dyDescent="0.4">
      <c r="D44" s="52" t="s">
        <v>18</v>
      </c>
      <c r="E44" s="52"/>
      <c r="F44" s="52"/>
      <c r="G44" s="52"/>
      <c r="H44" s="52"/>
      <c r="I44" s="52"/>
      <c r="J44" s="52"/>
      <c r="K44" s="52"/>
      <c r="L44" s="52"/>
      <c r="M44" s="52"/>
    </row>
    <row r="46" spans="4:14" x14ac:dyDescent="0.35">
      <c r="D46" s="22" t="s">
        <v>19</v>
      </c>
    </row>
    <row r="47" spans="4:14" x14ac:dyDescent="0.35">
      <c r="D47" s="2" t="s">
        <v>20</v>
      </c>
    </row>
    <row r="48" spans="4:14" ht="91.5" customHeight="1" x14ac:dyDescent="0.35">
      <c r="E48" s="47"/>
      <c r="F48" s="48"/>
      <c r="G48" s="48"/>
      <c r="H48" s="48"/>
      <c r="I48" s="48"/>
      <c r="J48" s="48"/>
      <c r="K48" s="48"/>
      <c r="L48" s="48"/>
      <c r="M48" s="48"/>
      <c r="N48" s="25"/>
    </row>
    <row r="49" spans="4:13" x14ac:dyDescent="0.35">
      <c r="E49" s="26" t="s">
        <v>21</v>
      </c>
      <c r="F49" s="26"/>
      <c r="G49" s="27"/>
      <c r="H49" s="28">
        <f>O4-LEN(E48)</f>
        <v>1000</v>
      </c>
      <c r="I49" s="25"/>
      <c r="J49" s="25"/>
      <c r="K49" s="25"/>
      <c r="L49" s="25"/>
      <c r="M49" s="25"/>
    </row>
    <row r="50" spans="4:13" x14ac:dyDescent="0.35">
      <c r="E50" s="25"/>
      <c r="F50" s="25"/>
      <c r="G50" s="25"/>
      <c r="H50" s="25"/>
      <c r="I50" s="25"/>
      <c r="J50" s="25"/>
      <c r="K50" s="25"/>
      <c r="L50" s="25"/>
      <c r="M50" s="25"/>
    </row>
    <row r="51" spans="4:13" x14ac:dyDescent="0.35">
      <c r="D51" s="22" t="s">
        <v>22</v>
      </c>
      <c r="E51" s="25"/>
      <c r="F51" s="25"/>
      <c r="G51" s="25"/>
      <c r="H51" s="25"/>
      <c r="I51" s="25"/>
      <c r="J51" s="25"/>
      <c r="K51" s="25"/>
      <c r="L51" s="25"/>
      <c r="M51" s="25"/>
    </row>
    <row r="52" spans="4:13" x14ac:dyDescent="0.35">
      <c r="D52" s="22"/>
      <c r="E52" s="25"/>
      <c r="F52" s="25"/>
      <c r="G52" s="25"/>
      <c r="H52" s="25"/>
      <c r="I52" s="25"/>
      <c r="J52" s="25"/>
      <c r="K52" s="25"/>
      <c r="L52" s="25"/>
      <c r="M52" s="25"/>
    </row>
    <row r="53" spans="4:13" x14ac:dyDescent="0.35">
      <c r="H53" s="29" t="s">
        <v>23</v>
      </c>
      <c r="I53" s="49"/>
      <c r="J53" s="50"/>
      <c r="K53" s="51"/>
    </row>
    <row r="54" spans="4:13" x14ac:dyDescent="0.35">
      <c r="H54" s="29" t="s">
        <v>24</v>
      </c>
      <c r="I54" s="30"/>
    </row>
    <row r="55" spans="4:13" x14ac:dyDescent="0.35">
      <c r="H55" s="29" t="s">
        <v>25</v>
      </c>
      <c r="I55" s="30"/>
    </row>
    <row r="56" spans="4:13" x14ac:dyDescent="0.35">
      <c r="D56" s="44" t="str">
        <f>IFERROR(IF(I54/I55&gt;0.25,"ERROR: THE AUTHORITY WILL PROVIDE SECTION 811 PRA TO NO MORE THAN 25% OF TOTAL PROJECT UNITS",""), "Please enter proposed Seciton 811 Units and Total Project Units")</f>
        <v>Please enter proposed Seciton 811 Units and Total Project Units</v>
      </c>
      <c r="E56" s="44"/>
      <c r="F56" s="44"/>
      <c r="G56" s="44"/>
      <c r="H56" s="44"/>
      <c r="I56" s="44"/>
      <c r="J56" s="44"/>
      <c r="K56" s="44"/>
      <c r="L56" s="44"/>
      <c r="M56" s="44"/>
    </row>
  </sheetData>
  <sheetProtection algorithmName="SHA-512" hashValue="OjqSisi3+MfstOIQBLcSnKwe6zxpOdmqV14osl7RDid8wG9PbGc5hw0uDWgHoLTyI1zOE16UVMi+U782f6OoTQ==" saltValue="bSIe9G572yw+o98+CV6Eaw==" spinCount="100000" sheet="1" selectLockedCells="1"/>
  <mergeCells count="35">
    <mergeCell ref="H7:I7"/>
    <mergeCell ref="V7:W7"/>
    <mergeCell ref="E48:M48"/>
    <mergeCell ref="I53:K53"/>
    <mergeCell ref="D56:M56"/>
    <mergeCell ref="H31:I31"/>
    <mergeCell ref="D35:M35"/>
    <mergeCell ref="D38:M38"/>
    <mergeCell ref="D40:M40"/>
    <mergeCell ref="F42:M42"/>
    <mergeCell ref="D44:M44"/>
    <mergeCell ref="H29:L29"/>
    <mergeCell ref="D16:M17"/>
    <mergeCell ref="R16:AA17"/>
    <mergeCell ref="D18:M18"/>
    <mergeCell ref="R18:AA18"/>
    <mergeCell ref="D25:M25"/>
    <mergeCell ref="D26:M26"/>
    <mergeCell ref="H8:I8"/>
    <mergeCell ref="V8:W8"/>
    <mergeCell ref="D12:M12"/>
    <mergeCell ref="R12:AA12"/>
    <mergeCell ref="H14:M15"/>
    <mergeCell ref="V14:AA15"/>
    <mergeCell ref="F20:M20"/>
    <mergeCell ref="T20:AA20"/>
    <mergeCell ref="D21:M21"/>
    <mergeCell ref="D22:M22"/>
    <mergeCell ref="D23:M23"/>
    <mergeCell ref="D2:M2"/>
    <mergeCell ref="R2:AA2"/>
    <mergeCell ref="D3:M3"/>
    <mergeCell ref="R3:AA3"/>
    <mergeCell ref="H6:L6"/>
    <mergeCell ref="V6:Z6"/>
  </mergeCells>
  <dataValidations count="7">
    <dataValidation type="whole" operator="greaterThan" allowBlank="1" showInputMessage="1" showErrorMessage="1" sqref="I54" xr:uid="{00000000-0002-0000-0000-000000000000}">
      <formula1>0</formula1>
    </dataValidation>
    <dataValidation type="list" operator="greaterThanOrEqual" showInputMessage="1" showErrorMessage="1" sqref="G14 U14" xr:uid="{00000000-0002-0000-0000-000001000000}">
      <formula1>$B$1:$B$2</formula1>
    </dataValidation>
    <dataValidation type="list" allowBlank="1" showInputMessage="1" showErrorMessage="1" sqref="I53:K53" xr:uid="{00000000-0002-0000-0000-000002000000}">
      <formula1>O6:O7</formula1>
    </dataValidation>
    <dataValidation type="textLength" operator="lessThanOrEqual" allowBlank="1" showInputMessage="1" showErrorMessage="1" sqref="E48:M48" xr:uid="{00000000-0002-0000-0000-000003000000}">
      <formula1>O4</formula1>
    </dataValidation>
    <dataValidation type="textLength" operator="lessThanOrEqual" allowBlank="1" showInputMessage="1" showErrorMessage="1" sqref="N48" xr:uid="{00000000-0002-0000-0000-000004000000}">
      <formula1>X$6</formula1>
    </dataValidation>
    <dataValidation type="list" allowBlank="1" showInputMessage="1" showErrorMessage="1" sqref="E20 S20 E42 Y22" xr:uid="{00000000-0002-0000-0000-000005000000}">
      <formula1>$B$1:$B$2</formula1>
    </dataValidation>
    <dataValidation type="list" allowBlank="1" showInputMessage="1" showErrorMessage="1" sqref="H7:I7" xr:uid="{40FAC8BC-A1AD-48A7-B5BC-E32D3EC5ABE0}">
      <formula1>$AC$2:$AC$4</formula1>
    </dataValidation>
  </dataValidations>
  <pageMargins left="0.7" right="0.7" top="0.75" bottom="0.75" header="0.3" footer="0.3"/>
  <pageSetup scale="71" orientation="portrait" r:id="rId1"/>
  <headerFooter>
    <oddFooter>&amp;CTab: &amp;A&amp;RPrint Date: &amp;D</oddFooter>
  </headerFooter>
  <rowBreaks count="1" manualBreakCount="1">
    <brk id="23"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7.P2.</vt:lpstr>
      <vt:lpstr>'7.P2.'!Applicant</vt:lpstr>
      <vt:lpstr>'7.P2.'!Print_Area</vt:lpstr>
      <vt:lpstr>'7.P2.'!Underwriting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Ponder</dc:creator>
  <cp:lastModifiedBy>Evan Ponder</cp:lastModifiedBy>
  <dcterms:created xsi:type="dcterms:W3CDTF">2023-05-24T21:52:26Z</dcterms:created>
  <dcterms:modified xsi:type="dcterms:W3CDTF">2023-08-24T17:01:33Z</dcterms:modified>
</cp:coreProperties>
</file>