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I:\Strategic_Planning_And_Research\PSH Development Program\2023 PSH RFA Round X\2023 Additional Application Documents\Submission Documents\"/>
    </mc:Choice>
  </mc:AlternateContent>
  <xr:revisionPtr revIDLastSave="0" documentId="13_ncr:1_{BCF268B3-A70E-4ECE-9904-60FB63B9356E}" xr6:coauthVersionLast="47" xr6:coauthVersionMax="47" xr10:uidLastSave="{00000000-0000-0000-0000-000000000000}"/>
  <workbookProtection workbookAlgorithmName="SHA-512" workbookHashValue="jElIYRhqXRxPUo1ecq5nPFNl81VUg92vV159Xw9uiRSOTpCTrEQPkB2hgOkWocG9v+7/Tgej+CxPnzmwT+D/tA==" workbookSaltValue="1UFMKXzRuWWLEevKjJmmQw==" workbookSpinCount="100000" lockStructure="1"/>
  <bookViews>
    <workbookView xWindow="28680" yWindow="-120" windowWidth="25440" windowHeight="15390" xr2:uid="{00000000-000D-0000-FFFF-FFFF00000000}"/>
  </bookViews>
  <sheets>
    <sheet name="Instructions" sheetId="4" r:id="rId1"/>
    <sheet name="I_Architectural Certification" sheetId="3" r:id="rId2"/>
  </sheets>
  <definedNames>
    <definedName name="_xlnm.Print_Area" localSheetId="1">'I_Architectural Certification'!$A$1:$U$221</definedName>
    <definedName name="_xlnm.Print_Area" localSheetId="0">Instructions!$A$1:$N$36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3" l="1"/>
  <c r="R26" i="3" l="1"/>
  <c r="R27" i="3"/>
  <c r="R28" i="3"/>
  <c r="R29" i="3"/>
  <c r="R30" i="3"/>
  <c r="R33" i="3"/>
  <c r="Q38" i="3"/>
  <c r="Q37" i="3"/>
  <c r="Q35" i="3"/>
  <c r="Q32" i="3"/>
  <c r="Q31" i="3"/>
  <c r="Q29" i="3"/>
  <c r="Q28" i="3"/>
  <c r="Q27" i="3"/>
  <c r="Q26" i="3"/>
  <c r="Q201" i="3"/>
  <c r="Q203" i="3"/>
  <c r="Q204" i="3"/>
  <c r="Q208" i="3"/>
  <c r="Q209" i="3"/>
  <c r="Q211" i="3"/>
  <c r="Q210" i="3"/>
  <c r="Q202" i="3"/>
  <c r="R203" i="3"/>
  <c r="R204" i="3"/>
  <c r="R208" i="3"/>
  <c r="R209" i="3"/>
  <c r="R211" i="3"/>
  <c r="R210" i="3"/>
  <c r="R202" i="3"/>
  <c r="R201" i="3"/>
  <c r="S201" i="3"/>
  <c r="S202" i="3"/>
  <c r="S203" i="3"/>
  <c r="S204" i="3"/>
  <c r="S208" i="3"/>
  <c r="S209" i="3"/>
  <c r="S211" i="3"/>
  <c r="S210" i="3"/>
  <c r="I197" i="3" l="1"/>
  <c r="R185" i="3"/>
  <c r="R180" i="3"/>
  <c r="R176" i="3"/>
  <c r="R108" i="3"/>
  <c r="R114" i="3"/>
  <c r="R125" i="3"/>
  <c r="R151" i="3"/>
  <c r="C38" i="3" l="1"/>
  <c r="R103" i="3" l="1"/>
  <c r="S103" i="3"/>
  <c r="R104" i="3"/>
  <c r="S104" i="3"/>
  <c r="R105" i="3"/>
  <c r="S105" i="3"/>
  <c r="R106" i="3"/>
  <c r="S106" i="3"/>
  <c r="R107" i="3"/>
  <c r="S107" i="3"/>
  <c r="S108" i="3"/>
  <c r="R109" i="3"/>
  <c r="S109" i="3"/>
  <c r="R110" i="3"/>
  <c r="S110" i="3"/>
  <c r="R111" i="3"/>
  <c r="S111" i="3"/>
  <c r="R112" i="3"/>
  <c r="S112" i="3"/>
  <c r="R113" i="3"/>
  <c r="S113" i="3"/>
  <c r="S114" i="3"/>
  <c r="R115" i="3"/>
  <c r="S115" i="3"/>
  <c r="R116" i="3"/>
  <c r="S116" i="3"/>
  <c r="R117" i="3"/>
  <c r="S117" i="3"/>
  <c r="R118" i="3"/>
  <c r="S118" i="3"/>
  <c r="R119" i="3"/>
  <c r="S119" i="3"/>
  <c r="R120" i="3"/>
  <c r="S120" i="3"/>
  <c r="R121" i="3"/>
  <c r="S121" i="3"/>
  <c r="R122" i="3"/>
  <c r="S122" i="3"/>
  <c r="R123" i="3"/>
  <c r="S123" i="3"/>
  <c r="R124" i="3"/>
  <c r="S124" i="3"/>
  <c r="S125" i="3"/>
  <c r="R126" i="3"/>
  <c r="S126" i="3"/>
  <c r="R127" i="3"/>
  <c r="S127" i="3"/>
  <c r="R128" i="3"/>
  <c r="S128" i="3"/>
  <c r="R129" i="3"/>
  <c r="S129" i="3"/>
  <c r="R130" i="3"/>
  <c r="S130" i="3"/>
  <c r="R131" i="3"/>
  <c r="S131" i="3"/>
  <c r="R132" i="3"/>
  <c r="S132" i="3"/>
  <c r="R133" i="3"/>
  <c r="S133" i="3"/>
  <c r="R134" i="3"/>
  <c r="S134" i="3"/>
  <c r="R135" i="3"/>
  <c r="S135" i="3"/>
  <c r="R136" i="3"/>
  <c r="S136" i="3"/>
  <c r="R137" i="3"/>
  <c r="S137" i="3"/>
  <c r="R138" i="3"/>
  <c r="S138" i="3"/>
  <c r="R139" i="3"/>
  <c r="S139" i="3"/>
  <c r="R140" i="3"/>
  <c r="S140" i="3"/>
  <c r="R141" i="3"/>
  <c r="S141" i="3"/>
  <c r="R142" i="3"/>
  <c r="S142" i="3"/>
  <c r="R143" i="3"/>
  <c r="S143" i="3"/>
  <c r="R144" i="3"/>
  <c r="S144" i="3"/>
  <c r="R145" i="3"/>
  <c r="S145" i="3"/>
  <c r="R146" i="3"/>
  <c r="S146" i="3"/>
  <c r="R147" i="3"/>
  <c r="S147" i="3"/>
  <c r="R148" i="3"/>
  <c r="S148" i="3"/>
  <c r="R149" i="3"/>
  <c r="S149" i="3"/>
  <c r="R150" i="3"/>
  <c r="S150" i="3"/>
  <c r="S151" i="3"/>
  <c r="R152" i="3"/>
  <c r="S152" i="3"/>
  <c r="R153" i="3"/>
  <c r="S153" i="3"/>
  <c r="R154" i="3"/>
  <c r="S154" i="3"/>
  <c r="R155" i="3"/>
  <c r="S155" i="3"/>
  <c r="R156" i="3"/>
  <c r="S156" i="3"/>
  <c r="R157" i="3"/>
  <c r="S157" i="3"/>
  <c r="R158" i="3"/>
  <c r="S158" i="3"/>
  <c r="R159" i="3"/>
  <c r="S159" i="3"/>
  <c r="R160" i="3"/>
  <c r="S160" i="3"/>
  <c r="R161" i="3"/>
  <c r="S161" i="3"/>
  <c r="R162" i="3"/>
  <c r="S162" i="3"/>
  <c r="R163" i="3"/>
  <c r="S163" i="3"/>
  <c r="R164" i="3"/>
  <c r="S164" i="3"/>
  <c r="R165" i="3"/>
  <c r="S165" i="3"/>
  <c r="R166" i="3"/>
  <c r="S166" i="3"/>
  <c r="R167" i="3"/>
  <c r="S167" i="3"/>
  <c r="R168" i="3"/>
  <c r="S168" i="3"/>
  <c r="R169" i="3"/>
  <c r="S169" i="3"/>
  <c r="R170" i="3"/>
  <c r="S170" i="3"/>
  <c r="R171" i="3"/>
  <c r="S171" i="3"/>
  <c r="R172" i="3"/>
  <c r="S172" i="3"/>
  <c r="R173" i="3"/>
  <c r="S173" i="3"/>
  <c r="R174" i="3"/>
  <c r="S174" i="3"/>
  <c r="R175" i="3"/>
  <c r="S175" i="3"/>
  <c r="S176" i="3"/>
  <c r="R177" i="3"/>
  <c r="S177" i="3"/>
  <c r="R178" i="3"/>
  <c r="S178" i="3"/>
  <c r="R179" i="3"/>
  <c r="S179" i="3"/>
  <c r="S180" i="3"/>
  <c r="R181" i="3"/>
  <c r="S181" i="3"/>
  <c r="R182" i="3"/>
  <c r="S182" i="3"/>
  <c r="R183" i="3"/>
  <c r="S183" i="3"/>
  <c r="S185" i="3"/>
  <c r="R186" i="3"/>
  <c r="S186" i="3"/>
  <c r="R187" i="3"/>
  <c r="S187" i="3"/>
  <c r="R188" i="3"/>
  <c r="S188" i="3"/>
  <c r="U190" i="3" l="1"/>
  <c r="F101" i="3"/>
  <c r="C190" i="3"/>
  <c r="B190" i="3"/>
  <c r="E190" i="3" l="1"/>
  <c r="Q6" i="3"/>
  <c r="Q8" i="3"/>
  <c r="Q9" i="3"/>
  <c r="R9" i="3"/>
  <c r="Q10" i="3"/>
  <c r="R10" i="3"/>
  <c r="Q11" i="3"/>
  <c r="C28" i="3"/>
  <c r="C29" i="3"/>
  <c r="B30" i="3"/>
  <c r="C26" i="3" s="1"/>
  <c r="J33" i="3"/>
  <c r="E42" i="3"/>
  <c r="E46" i="3"/>
  <c r="E50" i="3"/>
  <c r="E54" i="3"/>
  <c r="E58" i="3"/>
  <c r="E62" i="3"/>
  <c r="Q69" i="3"/>
  <c r="Q70" i="3"/>
  <c r="Q71" i="3"/>
  <c r="Q88" i="3"/>
  <c r="Q89" i="3"/>
  <c r="Q90" i="3"/>
  <c r="D194" i="3"/>
  <c r="B23" i="3" l="1"/>
  <c r="C35" i="3"/>
  <c r="C27" i="3"/>
  <c r="B66" i="3"/>
  <c r="K6" i="3"/>
  <c r="B33" i="3"/>
  <c r="C32" i="3" l="1"/>
  <c r="C37" i="3"/>
  <c r="C30" i="3"/>
  <c r="C31" i="3"/>
  <c r="C3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Allison Roddy</author>
  </authors>
  <commentList>
    <comment ref="D30" authorId="0" shapeId="0" xr:uid="{00000000-0006-0000-0100-000001000000}">
      <text>
        <r>
          <rPr>
            <sz val="8"/>
            <color indexed="81"/>
            <rFont val="Tahoma"/>
            <family val="2"/>
          </rPr>
          <t>Residential SF: Include all SF attributable to residential units including hallways, elevator spaces, lobbies, managers office, common areas, building amenities, community space, garages, carports, porches, etc.
Note: Do not include space for the provision of resident services within Residential SF</t>
        </r>
      </text>
    </comment>
    <comment ref="D31" authorId="0" shapeId="0" xr:uid="{00000000-0006-0000-0100-000002000000}">
      <text>
        <r>
          <rPr>
            <sz val="8"/>
            <color indexed="81"/>
            <rFont val="Tahoma"/>
            <family val="2"/>
          </rPr>
          <t>Commercial Space SF includes all leasable commercial space in the project.</t>
        </r>
      </text>
    </comment>
    <comment ref="D32" authorId="0" shapeId="0" xr:uid="{00000000-0006-0000-0100-000003000000}">
      <text>
        <r>
          <rPr>
            <sz val="8"/>
            <color indexed="81"/>
            <rFont val="Tahoma"/>
            <family val="2"/>
          </rPr>
          <t xml:space="preserve">Resident Services SF: Includes all areas for the provision of resident tenant services
</t>
        </r>
      </text>
    </comment>
    <comment ref="D37" authorId="1" shapeId="0" xr:uid="{00000000-0006-0000-0100-000004000000}">
      <text>
        <r>
          <rPr>
            <sz val="8"/>
            <color indexed="81"/>
            <rFont val="Tahoma"/>
            <family val="2"/>
          </rPr>
          <t>Include area of only the LIHTC residential units. Do not include stairs, corridors, commercial or public areas, etc. Only include the area designated within the LIHTC units.</t>
        </r>
        <r>
          <rPr>
            <sz val="9"/>
            <color indexed="81"/>
            <rFont val="Tahoma"/>
            <family val="2"/>
          </rPr>
          <t xml:space="preserve">
</t>
        </r>
      </text>
    </comment>
    <comment ref="D38" authorId="1" shapeId="0" xr:uid="{A371641D-3F68-4B1B-B6B6-7960CE41299F}">
      <text>
        <r>
          <rPr>
            <sz val="8"/>
            <color indexed="81"/>
            <rFont val="Tahoma"/>
            <family val="2"/>
          </rPr>
          <t xml:space="preserve">Include area of all residential units, including market rate units. Do not include stairs, corridors, commercial or public areas, etc. Only include the area designated within the units. For new construction, include the outside face of exterior wall. Otherwise, exclude it. </t>
        </r>
        <r>
          <rPr>
            <sz val="9"/>
            <color indexed="81"/>
            <rFont val="Tahoma"/>
            <family val="2"/>
          </rPr>
          <t xml:space="preserve">
</t>
        </r>
      </text>
    </comment>
  </commentList>
</comments>
</file>

<file path=xl/sharedStrings.xml><?xml version="1.0" encoding="utf-8"?>
<sst xmlns="http://schemas.openxmlformats.org/spreadsheetml/2006/main" count="296" uniqueCount="272">
  <si>
    <t>Gross SF</t>
  </si>
  <si>
    <t>%</t>
  </si>
  <si>
    <t>Residential: New Construction SF</t>
  </si>
  <si>
    <t>Residential: Rehabilitation of Existing Housing SF</t>
  </si>
  <si>
    <t>Residential: Total SF</t>
  </si>
  <si>
    <t>Commercial Space SF</t>
  </si>
  <si>
    <t>Resident Service Space SF</t>
  </si>
  <si>
    <t>Total SF</t>
  </si>
  <si>
    <t>Instructions for use</t>
  </si>
  <si>
    <t>Tabs</t>
  </si>
  <si>
    <t>Data Validation and Entry:</t>
  </si>
  <si>
    <t>Text box narrative</t>
  </si>
  <si>
    <t>Error Messages</t>
  </si>
  <si>
    <t>Illinois Housing Development Authority Architectural Certification Form</t>
  </si>
  <si>
    <r>
      <t xml:space="preserve">The </t>
    </r>
    <r>
      <rPr>
        <b/>
        <i/>
        <sz val="12"/>
        <rFont val="Arial Narrow"/>
        <family val="2"/>
      </rPr>
      <t>current</t>
    </r>
    <r>
      <rPr>
        <sz val="12"/>
        <rFont val="Arial Narrow"/>
        <family val="2"/>
      </rPr>
      <t xml:space="preserve"> version of this Architectural Certification Form (the "Architectural Certification") is to be used when applying for all Illinois Housing Development Authority ("IHDA") administered programs that requires an Architectural Certification and consists of a single Microsoft Excel file. </t>
    </r>
    <r>
      <rPr>
        <b/>
        <i/>
        <sz val="12"/>
        <rFont val="Arial Narrow"/>
        <family val="2"/>
      </rPr>
      <t xml:space="preserve">Only the current version will be accepted. </t>
    </r>
  </si>
  <si>
    <t>The Architectural Certification consists of the following worksheet(s):</t>
  </si>
  <si>
    <t>Completion and Submission</t>
  </si>
  <si>
    <t>The information provided through the Architectural Certification will be used to populate other areas of the Project Application and must be complete.</t>
  </si>
  <si>
    <t>Definitions</t>
  </si>
  <si>
    <t># of bldgs</t>
  </si>
  <si>
    <t># of stories</t>
  </si>
  <si>
    <t># of elevators</t>
  </si>
  <si>
    <t>Single family detached</t>
  </si>
  <si>
    <t>Single family attached (townhouse)</t>
  </si>
  <si>
    <t>2-4 unit</t>
  </si>
  <si>
    <t>5+ unit</t>
  </si>
  <si>
    <t>Other</t>
  </si>
  <si>
    <t>Total</t>
  </si>
  <si>
    <t>The following terms and definitions are used on the A_Certification tab:</t>
  </si>
  <si>
    <t>Construction Information</t>
  </si>
  <si>
    <t>Architectural Standards</t>
  </si>
  <si>
    <t>The Project will comply with the Authority's Standards for Architectural Planning and Construction including:</t>
  </si>
  <si>
    <t>All applicable Federal and State accessibility laws and / or as specified in the Standards for Architectural Planning and Construction Section 8.00 - Accessibility Standards; and</t>
  </si>
  <si>
    <t>Numerical data entry required</t>
  </si>
  <si>
    <t>Multiple inputs are required in order to complete the Architectural Certification.  Cells within the Architectural Certification are color coded as follows:</t>
  </si>
  <si>
    <t>X</t>
  </si>
  <si>
    <t>Project name:</t>
  </si>
  <si>
    <t>Illinois License #:</t>
  </si>
  <si>
    <t xml:space="preserve"> Design Firm License #:</t>
  </si>
  <si>
    <t>Address:</t>
  </si>
  <si>
    <t>Telephone:</t>
  </si>
  <si>
    <t>Architect Name:</t>
  </si>
  <si>
    <t>Firm Name:</t>
  </si>
  <si>
    <t>Characters remaining:</t>
  </si>
  <si>
    <t>Many cells are protected and cannot be changed.  Any changes to the protected content of the Architectural Certification will void the Architectural Certification.</t>
  </si>
  <si>
    <t>Multiple cells have required inputs that if not completed or exceeded will generate an error message in red text.</t>
  </si>
  <si>
    <t>Upon completion of the A_Certification tab, print and sign the Architectural Certification for submission in the Application.</t>
  </si>
  <si>
    <t>Protected Content</t>
  </si>
  <si>
    <t>All minimum green design requirements as specified in the Standards for Architectural Planning and Construction Section 14.00 - Green Criteria; and</t>
  </si>
  <si>
    <t>Total Project Units</t>
  </si>
  <si>
    <t>Please direct and questions or comments regarding the Architectural Certification to multifamilyfin@ihda.org</t>
  </si>
  <si>
    <r>
      <rPr>
        <b/>
        <u/>
        <sz val="11"/>
        <rFont val="Arial Narrow"/>
        <family val="2"/>
      </rPr>
      <t>Residential Construction Costs</t>
    </r>
    <r>
      <rPr>
        <b/>
        <sz val="11"/>
        <rFont val="Arial Narrow"/>
        <family val="2"/>
      </rPr>
      <t>:</t>
    </r>
    <r>
      <rPr>
        <sz val="11"/>
        <rFont val="Arial Narrow"/>
        <family val="2"/>
      </rPr>
      <t xml:space="preserve"> Include all costs attributable to the construction of the residential units including hallways, elevator spaces, lobbies, managers office, common areas, building amenities, community space, garages, carports, porches, etc.</t>
    </r>
  </si>
  <si>
    <r>
      <rPr>
        <b/>
        <u/>
        <sz val="11"/>
        <rFont val="Arial Narrow"/>
        <family val="2"/>
      </rPr>
      <t>Services Area Construction Costs</t>
    </r>
    <r>
      <rPr>
        <b/>
        <sz val="11"/>
        <rFont val="Arial Narrow"/>
        <family val="2"/>
      </rPr>
      <t>:</t>
    </r>
    <r>
      <rPr>
        <sz val="11"/>
        <rFont val="Arial Narrow"/>
        <family val="2"/>
      </rPr>
      <t xml:space="preserve"> Include all costs attributable to areas for the provision of resident tenant services.</t>
    </r>
  </si>
  <si>
    <r>
      <rPr>
        <b/>
        <u/>
        <sz val="11"/>
        <rFont val="Arial Narrow"/>
        <family val="2"/>
      </rPr>
      <t>Off-Site Improvements</t>
    </r>
    <r>
      <rPr>
        <b/>
        <sz val="11"/>
        <rFont val="Arial Narrow"/>
        <family val="2"/>
      </rPr>
      <t>:</t>
    </r>
    <r>
      <rPr>
        <sz val="11"/>
        <rFont val="Arial Narrow"/>
        <family val="2"/>
      </rPr>
      <t xml:space="preserve"> Include all project costs attributable to improvements made in areas outside the project boundaries such as installation of public utilities, roads, landscaping, curbs, storm sewers, light standards, etc.</t>
    </r>
  </si>
  <si>
    <t>Interior improvements:</t>
  </si>
  <si>
    <t>Exterior improvements:</t>
  </si>
  <si>
    <t>Site improvements:</t>
  </si>
  <si>
    <t>Off-site improvements:</t>
  </si>
  <si>
    <t>Demolition of existing structures (to create vacant land):</t>
  </si>
  <si>
    <t>Age of building(s) to rehabilitated</t>
  </si>
  <si>
    <r>
      <rPr>
        <b/>
        <sz val="11"/>
        <rFont val="Arial Narrow"/>
        <family val="2"/>
      </rPr>
      <t>Off-Site Improvements:</t>
    </r>
    <r>
      <rPr>
        <sz val="11"/>
        <rFont val="Arial Narrow"/>
        <family val="2"/>
      </rPr>
      <t xml:space="preserve"> Include all square footage attributable to improvements made in areas outside the project boundaries such as installation of public utilities, roads, landscaping, curbs, storm sewers, light standards, etc.</t>
    </r>
  </si>
  <si>
    <t>Adaptable Units per the Illinois Accessibility Code</t>
  </si>
  <si>
    <t>Accessibility Information</t>
  </si>
  <si>
    <t>All Project amenities as specified in the Standards for Architectural Planning and Construction Section 7.00 - Design and Planning, and an additional five (5) amenities as selected from the Development Amenities Certification below.</t>
  </si>
  <si>
    <t>Construction type (i.e. wood frame, masonry, modular, etc.):</t>
  </si>
  <si>
    <r>
      <rPr>
        <b/>
        <u/>
        <sz val="11"/>
        <rFont val="Arial Narrow"/>
        <family val="2"/>
      </rPr>
      <t>Commercial Construction Costs</t>
    </r>
    <r>
      <rPr>
        <b/>
        <sz val="11"/>
        <rFont val="Arial Narrow"/>
        <family val="2"/>
      </rPr>
      <t>:</t>
    </r>
    <r>
      <rPr>
        <sz val="11"/>
        <rFont val="Arial Narrow"/>
        <family val="2"/>
      </rPr>
      <t xml:space="preserve"> Include all costs attributable to the construction of leasable commercial space in the project.</t>
    </r>
  </si>
  <si>
    <t>Universal Design</t>
  </si>
  <si>
    <t>Illinois Environmental Barriers Act (Illinois Accessibility Code)</t>
  </si>
  <si>
    <t>Federal Fair Housing Act (Select which applies if applicable)</t>
  </si>
  <si>
    <t>100% adaptable units</t>
  </si>
  <si>
    <t>1st floor adaptable only</t>
  </si>
  <si>
    <t>Select which statement which best describes your project:</t>
  </si>
  <si>
    <t>Section 1: Exterior Features</t>
  </si>
  <si>
    <t>Nonslip surfaces on walk and driveways with ice and snow melt systems.</t>
  </si>
  <si>
    <t>Section 2: Exterior Doors, Openings, and Entry Features</t>
  </si>
  <si>
    <t>Accessible sliding glass door and threshold height</t>
  </si>
  <si>
    <t>Weather-sheltered entry area</t>
  </si>
  <si>
    <t>Section 3: General Interior Features</t>
  </si>
  <si>
    <t>Audio and visual security alarm in common areas and within units</t>
  </si>
  <si>
    <t>3.10</t>
  </si>
  <si>
    <t>Section 4: Kitchen Features</t>
  </si>
  <si>
    <t>Accessible appliances (doors, controls, etc.) in units and common areas:</t>
  </si>
  <si>
    <t>4.3a</t>
  </si>
  <si>
    <t>Stove</t>
  </si>
  <si>
    <t>4.3b</t>
  </si>
  <si>
    <t>Refrigerator</t>
  </si>
  <si>
    <t>4.3c</t>
  </si>
  <si>
    <t>Dishwasher</t>
  </si>
  <si>
    <t>4.3d</t>
  </si>
  <si>
    <t>4.3e</t>
  </si>
  <si>
    <t>Accessible switch for garbage disposal</t>
  </si>
  <si>
    <t>Accessible countertops - unit and common kitchens and other work areas:</t>
  </si>
  <si>
    <t>4.4a</t>
  </si>
  <si>
    <t>4.4b</t>
  </si>
  <si>
    <t>4.4c</t>
  </si>
  <si>
    <t>Cabinets in units and common areas:</t>
  </si>
  <si>
    <t>4.5a</t>
  </si>
  <si>
    <t>4.5b</t>
  </si>
  <si>
    <t>4.5c</t>
  </si>
  <si>
    <t>Accessible handles//touch latches for doors/drawers</t>
  </si>
  <si>
    <t>4.6a</t>
  </si>
  <si>
    <t>4.6b</t>
  </si>
  <si>
    <t>4.6c</t>
  </si>
  <si>
    <t>4.6d</t>
  </si>
  <si>
    <t>Anti-scald device</t>
  </si>
  <si>
    <t>Accessible sink depth</t>
  </si>
  <si>
    <t>4.7a</t>
  </si>
  <si>
    <t>4.7b</t>
  </si>
  <si>
    <t>4.7c</t>
  </si>
  <si>
    <t>Maneuvering Space (For bathrooms and powder room)</t>
  </si>
  <si>
    <t>5.2a</t>
  </si>
  <si>
    <t>5.2b</t>
  </si>
  <si>
    <t>Clear space for toilet: 56” x 60” or 66" x 60" with adjacent lavatory clear use area</t>
  </si>
  <si>
    <t>Clear space for tub/shower - 30" wide x length of tub or shower, or 12" beyond head end fixed seat</t>
  </si>
  <si>
    <t>5.3a</t>
  </si>
  <si>
    <t>5.3b</t>
  </si>
  <si>
    <t>5.3c</t>
  </si>
  <si>
    <t>5.3d</t>
  </si>
  <si>
    <t>5.3e</t>
  </si>
  <si>
    <t>Offset controls for exterior use</t>
  </si>
  <si>
    <t>5.4a</t>
  </si>
  <si>
    <t>5.4b</t>
  </si>
  <si>
    <t>5.4c</t>
  </si>
  <si>
    <t>Dining room on accessible route of travel</t>
  </si>
  <si>
    <t>Living room on accessible route of travel</t>
  </si>
  <si>
    <t>Section 7: Bedroom Features</t>
  </si>
  <si>
    <t>Two or more bedrooms on accessible route of travel</t>
  </si>
  <si>
    <t>Section 8: Laundry Area Features (for public laundry rooms outside of units ONLY)</t>
  </si>
  <si>
    <t>Indicate the number of units that will be incorporated into the project.</t>
  </si>
  <si>
    <t>Comments or notes on Universal Design portion of this certification:</t>
  </si>
  <si>
    <t>Residential units are 15% larger than the minimum requirement</t>
  </si>
  <si>
    <t>Washer and dryer in every unit</t>
  </si>
  <si>
    <t>Amenities</t>
  </si>
  <si>
    <t>I_Architectural Certification</t>
  </si>
  <si>
    <t>Applicable Accessibility codes associated with this project (check all that apply):</t>
  </si>
  <si>
    <t>2010 American with Disabilities Act</t>
  </si>
  <si>
    <t>Architectural Standards, Universal Design and Amenities Certification</t>
  </si>
  <si>
    <t>Information provided through the Architectural Standards, Universal Design and Amenities Certification must be consistent with the information presented elsewhere within the Project Application.  Any discrepancies between the Architectural Standards, Universal Design and Amenities Certification and the Project Application may result in a failure to meet mandatory Application requirements or  preclude a Project from scoring.</t>
  </si>
  <si>
    <r>
      <rPr>
        <u/>
        <sz val="12"/>
        <rFont val="Arial Narrow"/>
        <family val="2"/>
      </rPr>
      <t>Resident Services SF</t>
    </r>
    <r>
      <rPr>
        <sz val="12"/>
        <rFont val="Arial Narrow"/>
        <family val="2"/>
      </rPr>
      <t>: Includes all areas for the provision of resident tenant services.</t>
    </r>
  </si>
  <si>
    <r>
      <rPr>
        <b/>
        <sz val="11"/>
        <rFont val="Arial Narrow"/>
        <family val="2"/>
      </rPr>
      <t>Residential:</t>
    </r>
    <r>
      <rPr>
        <sz val="11"/>
        <rFont val="Arial Narrow"/>
        <family val="2"/>
      </rPr>
      <t xml:space="preserve"> Include all square footage attributable to the construction of the residential units including common spaces- hallways, elevator spaces, lobbies, managers office, common areas, building amenities, community space, garages, carports, porches, etc.</t>
    </r>
  </si>
  <si>
    <r>
      <rPr>
        <b/>
        <sz val="11"/>
        <rFont val="Arial Narrow"/>
        <family val="2"/>
      </rPr>
      <t>Architect of Record:</t>
    </r>
    <r>
      <rPr>
        <sz val="11"/>
        <rFont val="Arial Narrow"/>
        <family val="2"/>
      </rPr>
      <t xml:space="preserve"> Shall mean the architect licensed by the State of Illinois who has the contract responsibility for the Project, who designs and prepares the construction documents from which the building is constructed, and who signs the required documents.</t>
    </r>
  </si>
  <si>
    <t>LIHTC Residential Unit Area SF</t>
  </si>
  <si>
    <t>Total Residential Unit Area SF</t>
  </si>
  <si>
    <r>
      <rPr>
        <u/>
        <sz val="12"/>
        <rFont val="Arial Narrow"/>
        <family val="2"/>
      </rPr>
      <t>Residential SF</t>
    </r>
    <r>
      <rPr>
        <sz val="12"/>
        <rFont val="Arial Narrow"/>
        <family val="2"/>
      </rPr>
      <t>: Include all square footage attributable to the construction of the residential units including common spaces- hallways, elevator spaces, lobbies, managers office, common areas, building amenities, community space, garages, carports, porches, etc.</t>
    </r>
    <r>
      <rPr>
        <b/>
        <i/>
        <sz val="12"/>
        <rFont val="Arial Narrow"/>
        <family val="2"/>
      </rPr>
      <t xml:space="preserve"> </t>
    </r>
    <r>
      <rPr>
        <i/>
        <sz val="12"/>
        <rFont val="Arial Narrow"/>
        <family val="2"/>
      </rPr>
      <t>Do not include space for the provision of resident services within Residential SF.</t>
    </r>
    <r>
      <rPr>
        <sz val="12"/>
        <rFont val="Arial Narrow"/>
        <family val="2"/>
      </rPr>
      <t xml:space="preserve"> </t>
    </r>
  </si>
  <si>
    <r>
      <rPr>
        <u/>
        <sz val="12"/>
        <rFont val="Arial Narrow"/>
        <family val="2"/>
      </rPr>
      <t>Commercial Space SF</t>
    </r>
    <r>
      <rPr>
        <b/>
        <sz val="12"/>
        <rFont val="Arial Narrow"/>
        <family val="2"/>
      </rPr>
      <t>:</t>
    </r>
    <r>
      <rPr>
        <sz val="12"/>
        <rFont val="Arial Narrow"/>
        <family val="2"/>
      </rPr>
      <t xml:space="preserve"> Includes all gross leaseable commercial space in the project including the provision of non-resident services.</t>
    </r>
  </si>
  <si>
    <t xml:space="preserve">Every project is expected to incorporate Universal Design principles. In order to meet Mandatory requirements, the Architect must identify all code required items and provide at least 5 non-code required items in 100% of project units.  Any application seeking an exception to this requirement must provide a detailed narrative discussing why this threshold cannot be achieved. The Authority will review the submitted narrative and approve or deny it at its sole discretion. 
For projects seeking Tax Credits through the competitive process, scoring points will be awarded based on selected elements to be provided in excess of code requirements.  Projects are eligible for either 5 points for providing 5 additional items above Mandatory requirements in 50% of the units; OR 7 points for 5 additional items above Mandatory requirements in 100% of the units.  If an identified code required item is only required for your designated accessible units, and you intend to provide it in either 50% or 100% of the units, then both selection boxes under 'Code Required' and Above Code' may be checked.  Any item identified as 'Above Code' is expected to be provided in either 50% or 100% of the units, as selected. </t>
  </si>
  <si>
    <t>10 (Ten) Mandatory Non-Code items</t>
  </si>
  <si>
    <t>Recertification at Plan Review Submittal: Architect's Signature:________________________________________________</t>
  </si>
  <si>
    <t>5.3f</t>
  </si>
  <si>
    <t xml:space="preserve">
10 (Ten) Additional
 in 100% of unit</t>
  </si>
  <si>
    <r>
      <rPr>
        <b/>
        <sz val="11"/>
        <rFont val="Arial Narrow"/>
        <family val="2"/>
      </rPr>
      <t>Resident Services Area:</t>
    </r>
    <r>
      <rPr>
        <sz val="11"/>
        <rFont val="Arial Narrow"/>
        <family val="2"/>
      </rPr>
      <t xml:space="preserve"> Include all square footage attributable to areas for the provision of resident tenant services.</t>
    </r>
  </si>
  <si>
    <r>
      <rPr>
        <b/>
        <sz val="11"/>
        <rFont val="Arial Narrow"/>
        <family val="2"/>
      </rPr>
      <t>Commercial Space:</t>
    </r>
    <r>
      <rPr>
        <sz val="11"/>
        <rFont val="Arial Narrow"/>
        <family val="2"/>
      </rPr>
      <t xml:space="preserve"> Include all square footage attributable to the construction of leasable commercial space in the project.</t>
    </r>
  </si>
  <si>
    <t>Section 5: Toilet Room/ Bathroom/ Powder Room Features in common areas and within units (see section 4.6 for sinks)</t>
  </si>
  <si>
    <t>Accessible handles/touch latches for doors/drawers</t>
  </si>
  <si>
    <t>Standard height toilet with grab bars installed (wall mounted at new construction, flip down at rehab only)</t>
  </si>
  <si>
    <t>Accessible height toilet with grab bars installed (wall mounted at new construction, flip down at rehab only)</t>
  </si>
  <si>
    <t>5.2c</t>
  </si>
  <si>
    <t>Hand-held adjustable shower spray unit(s) with min. 60" hose</t>
  </si>
  <si>
    <t>Select</t>
  </si>
  <si>
    <t>Item</t>
  </si>
  <si>
    <t>Residential: Rehabilitation / Conversion into residential buildings SF</t>
  </si>
  <si>
    <t>Section 504 - UFAS</t>
  </si>
  <si>
    <r>
      <t xml:space="preserve">For Plan Review: </t>
    </r>
    <r>
      <rPr>
        <sz val="12"/>
        <color theme="1"/>
        <rFont val="Arial Narrow"/>
        <family val="2"/>
      </rPr>
      <t>IHDA Architectural Standards, Universal Design selections and Amenity features are incorporated into the plans and specifications, as noted above, for this project.</t>
    </r>
  </si>
  <si>
    <t>Accessible medicine cabinet</t>
  </si>
  <si>
    <t>Anti-scald devices for all sinks</t>
  </si>
  <si>
    <t>Non-elderly only: Standard bathtub or shower with grab bars</t>
  </si>
  <si>
    <t>Handrail provided on one wall along all accessible routes of travel and on one side of all common rooms</t>
  </si>
  <si>
    <t>30" x 48" front approach clear floor space</t>
  </si>
  <si>
    <t>Rocker light switches and controls at accessible heights in common areas and units</t>
  </si>
  <si>
    <t>Adequate work/floor space in front of all appliances (30" x 48" min. parallel where allowed by code) in unit kitchens</t>
  </si>
  <si>
    <t>All portions repositionable</t>
  </si>
  <si>
    <t>Bathtub and shower (in unit only)</t>
  </si>
  <si>
    <t>Accessible roll-in shower with fold down seat</t>
  </si>
  <si>
    <t>Removable base cabinets under accessible sink with single-handle lever faucet</t>
  </si>
  <si>
    <t>Carpeting to comply with accessibility requirements</t>
  </si>
  <si>
    <t>Hearing and visual alarms with manual shutoff</t>
  </si>
  <si>
    <t>Shower seat at all tubs without fold-down seats</t>
  </si>
  <si>
    <t>Lower towel rack(s) and hooks</t>
  </si>
  <si>
    <t>Anti-scald device for all showers (Rehab only)</t>
  </si>
  <si>
    <t>Accessible route of travel to dwelling unit entrance from public sidewalk or thoroughfare (Rehab only)</t>
  </si>
  <si>
    <t>Non-elevator buildings: No-step entry (1/2” or less threshold) at main entrance  (Rehab only)</t>
  </si>
  <si>
    <t>Accessible landscaping of at least one side yard and rear yard  (Rehab only)</t>
  </si>
  <si>
    <t>Non-elevator buildings: Accessible route from garage/parking to home’s primary entry (Rehab only)</t>
  </si>
  <si>
    <t>Standard bathtub or shower with grab bar reinforcement (Rehab only)</t>
  </si>
  <si>
    <t>Standard height toilet with grab bar reinforcement (Rehab only)</t>
  </si>
  <si>
    <t>At least one full bathroom on accessible route of travel (Rehab only)</t>
  </si>
  <si>
    <t>Section 6: Unit Living Space Features (Rehab only)</t>
  </si>
  <si>
    <t xml:space="preserve">All closets have minimum 32” clear opening </t>
  </si>
  <si>
    <t>Common area kitchen (if provided) and all unit kitchens provided on accessible route of travel (Rehab only)</t>
  </si>
  <si>
    <t>Minimum 32” clear primary entry doorway at vestibule and unit entry (Rehab Only)</t>
  </si>
  <si>
    <t>Minimum 32” clear secondary entry doorway. Secondary entry accessible internal/external strike and hinge clearances, hardware and thresholds (alternative entrance - i.e. at a staircase or back door)</t>
  </si>
  <si>
    <t>Sinks in all common area and unit kitchens:</t>
  </si>
  <si>
    <r>
      <rPr>
        <b/>
        <sz val="11"/>
        <rFont val="Arial Narrow"/>
        <family val="2"/>
      </rPr>
      <t xml:space="preserve">Residential Unit Area: </t>
    </r>
    <r>
      <rPr>
        <sz val="11"/>
        <rFont val="Arial Narrow"/>
        <family val="2"/>
      </rPr>
      <t xml:space="preserve">Include area of residential units. Do not include Core spaces nor Common Area spaces- stairs, corridors, commercial or public areas, etc. Only include the area designated within the units. For Rehab, measure from center of demising and common areas to inside face of exterior wall. For new construction, measure from center of demising and measure to outside face of exterior wall. Otherwise, exclude it. </t>
    </r>
  </si>
  <si>
    <t>Plan Sheet or Spec Location</t>
  </si>
  <si>
    <r>
      <rPr>
        <u/>
        <sz val="12"/>
        <rFont val="Arial Narrow"/>
        <family val="2"/>
      </rPr>
      <t>Residential Unit Area SF</t>
    </r>
    <r>
      <rPr>
        <sz val="12"/>
        <rFont val="Arial Narrow"/>
        <family val="2"/>
      </rPr>
      <t xml:space="preserve">: </t>
    </r>
    <r>
      <rPr>
        <i/>
        <sz val="12"/>
        <rFont val="Arial Narrow"/>
        <family val="2"/>
      </rPr>
      <t>Residential Unit Area: Include area of residential units. Do not include Core spaces nor Common Area spaces- stairs, corridors, commercial or public areas, etc. Only include the area designated within the units. For Rehab, measure from center of demising and common areas to inside face of exterior wall. For new construction, measure to outside face of exterior wall.</t>
    </r>
  </si>
  <si>
    <t>High contrasting colors in common areas and units:</t>
  </si>
  <si>
    <t>Toilet (For common area toilet rooms and unit bathrooms and powder room):</t>
  </si>
  <si>
    <t>Accessories (For unit bathrooms and powder rooms)</t>
  </si>
  <si>
    <t xml:space="preserve">Contrasting floor color indicator at all fixture and appliance locations. Continuous borders are not applicable.  Provide a photo of the actual finish of product </t>
  </si>
  <si>
    <t xml:space="preserve">Single-handle lever fixtures </t>
  </si>
  <si>
    <t>Provide adjustable (36”-60”) rods/shelves within closets in common areas and units</t>
  </si>
  <si>
    <t>Base cabinet pull-out and Lazy Susan shelves</t>
  </si>
  <si>
    <r>
      <t>Strike edge clearances, and accessible thresholds for all doorways in all commo</t>
    </r>
    <r>
      <rPr>
        <sz val="12"/>
        <rFont val="Arial Narrow"/>
        <family val="2"/>
      </rPr>
      <t>n areas and</t>
    </r>
    <r>
      <rPr>
        <sz val="12"/>
        <color theme="1"/>
        <rFont val="Arial Narrow"/>
        <family val="2"/>
      </rPr>
      <t xml:space="preserve"> unit entries (Rehab Only)</t>
    </r>
  </si>
  <si>
    <t>30” wide workspace wiith clear space below countertop</t>
  </si>
  <si>
    <t>30” wide workspace wiith and adjustable from 28”-34” high</t>
  </si>
  <si>
    <t>T' turn space or 60” diameter turning area</t>
  </si>
  <si>
    <r>
      <t xml:space="preserve">42” wide hallways and maneuvering clearances with 32” clear doorways within </t>
    </r>
    <r>
      <rPr>
        <sz val="12"/>
        <rFont val="Arial Narrow"/>
        <family val="2"/>
      </rPr>
      <t>common areas and units</t>
    </r>
  </si>
  <si>
    <t>Lever style door hardware on all interior doors within common areas and units</t>
  </si>
  <si>
    <t>Undercabinet lighting under all wall cabinets</t>
  </si>
  <si>
    <t>5.5a</t>
  </si>
  <si>
    <t>5.5b</t>
  </si>
  <si>
    <t>5.5c</t>
  </si>
  <si>
    <t>5.5d</t>
  </si>
  <si>
    <t>5.5e</t>
  </si>
  <si>
    <t>5.5f</t>
  </si>
  <si>
    <t>5.5g</t>
  </si>
  <si>
    <r>
      <t xml:space="preserve">For Application: </t>
    </r>
    <r>
      <rPr>
        <sz val="12"/>
        <color theme="1"/>
        <rFont val="Arial Narrow"/>
        <family val="2"/>
      </rPr>
      <t xml:space="preserve">I hereby certify that the IHDA Architectural Standards, Universal Design selections and Amenity features indicated above are </t>
    </r>
    <r>
      <rPr>
        <b/>
        <sz val="12"/>
        <color theme="1"/>
        <rFont val="Arial Narrow"/>
        <family val="2"/>
      </rPr>
      <t>NOT</t>
    </r>
    <r>
      <rPr>
        <sz val="12"/>
        <color theme="1"/>
        <rFont val="Arial Narrow"/>
        <family val="2"/>
      </rPr>
      <t xml:space="preserve"> code required and have been </t>
    </r>
    <r>
      <rPr>
        <b/>
        <sz val="12"/>
        <color theme="1"/>
        <rFont val="Arial Narrow"/>
        <family val="2"/>
      </rPr>
      <t>completely coordinated with the Owner.</t>
    </r>
  </si>
  <si>
    <t>All rooms on accessible route of travel</t>
  </si>
  <si>
    <t>Accessible sink with adjacent 30* x min 60" workspace</t>
  </si>
  <si>
    <t>Accessible cabinets. Minimum 2 CF per Accessible unit within reach range.</t>
  </si>
  <si>
    <t>All washers and dryers to be front loading at an acessible height</t>
  </si>
  <si>
    <t>Edge border of countertops to contrast against base cabinet's color</t>
  </si>
  <si>
    <t>Flooring in front of appliances shall contract the appliance finish - provide a photo of the actual finish of product</t>
  </si>
  <si>
    <t>Flooring on route of travel shall transition to a contrasting color for each room- provide actual finish of products</t>
  </si>
  <si>
    <t>Microwave provided on the countertop or microwave shelf in base cabinets not reducing a 30" wide worksurface</t>
  </si>
  <si>
    <t>Electric devices, HVAC controls and alarm controls at accessible heights in common areas and units</t>
  </si>
  <si>
    <t>Visual smoke/fire/carbon monoxide alarm within all occupiable rooms of the unit</t>
  </si>
  <si>
    <t>Back-lighted bell acctuator and audio/ visual bell, hardwired in all bath and occupiable rooms of the unit</t>
  </si>
  <si>
    <t>Primary unit entry door with dual viewers, mounted per accessible guidelines</t>
  </si>
  <si>
    <t>ICC/ANSI A117.1 2009 or later version adopted by AHJ</t>
  </si>
  <si>
    <t>At least ten percent (10.0%) of the total units in the Project are designed for persons with mobility impairments, as defined in ICC/ANSI A117.1 2009 or later version adopted by AHJ - Type 'A' Units and ten percent (10%) of the Type "B" / Adaptable Units.</t>
  </si>
  <si>
    <t>At least two percent (2.0%) of the total units in the Project are designed for persons with sensory impairments (not less than one unit), as defined in ICC/ANSI A117.1 2009 or later version adopted by AHJ - Sensory Impaired Units</t>
  </si>
  <si>
    <t>ICC/ANSI A117.1 2009 or later version adopted by AHJ - Type 'A' Units</t>
  </si>
  <si>
    <t>ICC/ANSI A117.1 2009 or later version adopted by AHJ - Sensory Impaired Units</t>
  </si>
  <si>
    <t>Location in Docs</t>
  </si>
  <si>
    <t>Date:</t>
  </si>
  <si>
    <t>Architect's Name:</t>
  </si>
  <si>
    <t>Architect's Signature:</t>
  </si>
  <si>
    <t>_______________________________________________________________</t>
  </si>
  <si>
    <r>
      <t>Only meeting minimum code requirements, including IHDA Standards, plus 10 items above code in 100% of units as indicated below (</t>
    </r>
    <r>
      <rPr>
        <b/>
        <sz val="11"/>
        <color theme="1"/>
        <rFont val="Arial Narrow"/>
        <family val="2"/>
      </rPr>
      <t xml:space="preserve">MANDATORY - </t>
    </r>
    <r>
      <rPr>
        <sz val="11"/>
        <color theme="1"/>
        <rFont val="Arial Narrow"/>
        <family val="2"/>
      </rPr>
      <t>0 points). 
Selections can be applied to balance of units not equipped with code required Accessible features.</t>
    </r>
  </si>
  <si>
    <r>
      <t xml:space="preserve">For final Plan Review submittal, add location(s) within contract documents where these features are specified and detailed. Owner provided items shall also be fully detailed and documented to assure proper coordination amongst the associated trades. </t>
    </r>
    <r>
      <rPr>
        <b/>
        <sz val="11"/>
        <color theme="1"/>
        <rFont val="Arial Narrow"/>
        <family val="2"/>
      </rPr>
      <t>RECERTIFY</t>
    </r>
    <r>
      <rPr>
        <sz val="11"/>
        <color theme="1"/>
        <rFont val="Arial Narrow"/>
        <family val="2"/>
      </rPr>
      <t xml:space="preserve"> Universal and Amenity selections below.</t>
    </r>
  </si>
  <si>
    <t>Residential: Rehab of Abandoned and Foreclosed Single-Family SF</t>
  </si>
  <si>
    <t>Revised 1/2022</t>
  </si>
  <si>
    <t>Drop down menu selections</t>
  </si>
  <si>
    <r>
      <t>Every project is to incorporate Universal Design principles. In order to meet Mandatory requirement</t>
    </r>
    <r>
      <rPr>
        <sz val="12"/>
        <rFont val="Arial Narrow"/>
        <family val="2"/>
      </rPr>
      <t>s, the Architect m</t>
    </r>
    <r>
      <rPr>
        <sz val="12"/>
        <color theme="1"/>
        <rFont val="Arial Narrow"/>
        <family val="2"/>
      </rPr>
      <t xml:space="preserve">ust provide at least 10 (Ten) </t>
    </r>
    <r>
      <rPr>
        <b/>
        <sz val="12"/>
        <color theme="1"/>
        <rFont val="Arial Narrow"/>
        <family val="2"/>
      </rPr>
      <t>non-code</t>
    </r>
    <r>
      <rPr>
        <sz val="12"/>
        <color theme="1"/>
        <rFont val="Arial Narrow"/>
        <family val="2"/>
      </rPr>
      <t xml:space="preserve"> required items in 100% of project units.  Any application seeking an exception to this requirement must provide a detailed narrative discussing why 10 items from the selections cannot be physically achieved. The Authority will review the submitted narrative and approve or deny it at its sole discretion. 
For projects seeking Permanent Supportive Housing Development Program and/or Healthy Housing Healthy Communities (H3C) funds, scoring points will be awarded by selecting elements in excess of the 10 Mandatory, beyond Code requirements.  Projects are eligible for 10 points for 10 additional items above Mandatory requirements in 100% of the units.  If a code required item is only applied to designated accessible units, for example, and you intend to provide it in 100% of the units, then provide a narrative stating these circumstances.  Any item identified and awarded points, are expected to be provided in 100% of the units. </t>
    </r>
  </si>
  <si>
    <t>Meeting mandatory requirements above AND at least 10 additional Universal Design features indicated below, above code, applied to 100% of total project units to earn
(10 points) based on selections below.</t>
  </si>
  <si>
    <t>Free internet access per unit</t>
  </si>
  <si>
    <t>Projects must include amenities as specified in the Standards for Architectural Planning and Construction Section 4.00 - Design and Planning.  In addition, a minimum of five (5) additional amenities selected from the list below must be identified and incorporated in the Project. 
The Authority encourages creativity and dual function design and, therefore, it is possible for a single amenity to qualify as more than one option in the following list. Amenity not serving 100% of the project units shall substitute another amenity for the balance of those units.</t>
  </si>
  <si>
    <t xml:space="preserve">First Priority Amenities </t>
  </si>
  <si>
    <t>Health and Safety</t>
  </si>
  <si>
    <t>Community Spaces</t>
  </si>
  <si>
    <t>Sustainability</t>
  </si>
  <si>
    <t>The Project meets HUD's definition of smoke free housing</t>
  </si>
  <si>
    <t>Computer room equipped with one (1) computer for every three (3) units</t>
  </si>
  <si>
    <t>Exercise / fitness center with at least one (1) machine per five (5) units</t>
  </si>
  <si>
    <t>Garden plots / designated community garden area with a combined minimum of 200 square feet</t>
  </si>
  <si>
    <t>Secured bicycle parking (minimum of eight (8) slots per twenty-five (25) units)</t>
  </si>
  <si>
    <t>Second Priority Amenities</t>
  </si>
  <si>
    <t>Facility wide security camera system</t>
  </si>
  <si>
    <t>Looped walking paths or connected sidewalks through the entire Project</t>
  </si>
  <si>
    <t>Microwave oven in every unit</t>
  </si>
  <si>
    <t>Porch, patio, or balcony for each unit</t>
  </si>
  <si>
    <t>An equipped sports court (e.g. volleyball, tennis, basketball, etc.)</t>
  </si>
  <si>
    <t>Outdoor entertainment space such as an outdoor theater and gazebo with available seating</t>
  </si>
  <si>
    <t xml:space="preserve">On-site car sharing </t>
  </si>
  <si>
    <t>Screen doors on all exterior units</t>
  </si>
  <si>
    <t>Trash and / or recycling disposal chutes or other refuse collection system</t>
  </si>
  <si>
    <r>
      <t>At least one common room (</t>
    </r>
    <r>
      <rPr>
        <i/>
        <sz val="12"/>
        <rFont val="Arial Narrow"/>
        <family val="2"/>
      </rPr>
      <t>e.g. community room, community kitchen, library, hair salon, billiards room, arts &amp; crafts room, game room, dining room, etc.</t>
    </r>
    <r>
      <rPr>
        <sz val="12"/>
        <rFont val="Arial Narrow"/>
        <family val="2"/>
      </rPr>
      <t>)</t>
    </r>
  </si>
  <si>
    <t>All appliances in the unit meet the Energy Star rating</t>
  </si>
  <si>
    <t>Dedicated recycling area within in the project</t>
  </si>
  <si>
    <t>Green Roof with available seating or other community activity area available on the roof</t>
  </si>
  <si>
    <t>Upgraded landscaping, including one tree planted on-site for every ten units. 100% native and adaptive plantings / landscaping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</si>
</sst>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9" x14ac:knownFonts="1">
    <font>
      <sz val="11"/>
      <color theme="1"/>
      <name val="Calibri"/>
      <family val="2"/>
      <scheme val="minor"/>
    </font>
    <font>
      <sz val="11"/>
      <color theme="1"/>
      <name val="Calibri"/>
      <family val="2"/>
      <scheme val="minor"/>
    </font>
    <font>
      <sz val="10"/>
      <name val="Arial Narrow"/>
      <family val="2"/>
    </font>
    <font>
      <b/>
      <i/>
      <sz val="10"/>
      <name val="Arial Narrow"/>
      <family val="2"/>
    </font>
    <font>
      <b/>
      <sz val="10"/>
      <name val="Arial Narrow"/>
      <family val="2"/>
    </font>
    <font>
      <sz val="8"/>
      <color indexed="81"/>
      <name val="Tahoma"/>
      <family val="2"/>
    </font>
    <font>
      <b/>
      <sz val="14"/>
      <name val="Arial Narrow"/>
      <family val="2"/>
    </font>
    <font>
      <sz val="11"/>
      <color theme="1"/>
      <name val="Arial Narrow"/>
      <family val="2"/>
    </font>
    <font>
      <i/>
      <sz val="12"/>
      <name val="Arial Narrow"/>
      <family val="2"/>
    </font>
    <font>
      <b/>
      <i/>
      <sz val="12"/>
      <name val="Arial Narrow"/>
      <family val="2"/>
    </font>
    <font>
      <i/>
      <sz val="12"/>
      <color theme="1"/>
      <name val="Arial Narrow"/>
      <family val="2"/>
    </font>
    <font>
      <sz val="12"/>
      <name val="Arial Narrow"/>
      <family val="2"/>
    </font>
    <font>
      <b/>
      <sz val="12"/>
      <name val="Arial Narrow"/>
      <family val="2"/>
    </font>
    <font>
      <b/>
      <sz val="11"/>
      <color theme="1"/>
      <name val="Arial Narrow"/>
      <family val="2"/>
    </font>
    <font>
      <i/>
      <sz val="11"/>
      <color theme="1"/>
      <name val="Arial Narrow"/>
      <family val="2"/>
    </font>
    <font>
      <b/>
      <sz val="11"/>
      <name val="Arial Narrow"/>
      <family val="2"/>
    </font>
    <font>
      <sz val="11"/>
      <name val="Arial Narrow"/>
      <family val="2"/>
    </font>
    <font>
      <u/>
      <sz val="12"/>
      <name val="Arial Narrow"/>
      <family val="2"/>
    </font>
    <font>
      <sz val="12"/>
      <color theme="1"/>
      <name val="Arial Narrow"/>
      <family val="2"/>
    </font>
    <font>
      <sz val="10"/>
      <color theme="1"/>
      <name val="Arial Narrow"/>
      <family val="2"/>
    </font>
    <font>
      <b/>
      <u/>
      <sz val="11"/>
      <color theme="1"/>
      <name val="Arial Narrow"/>
      <family val="2"/>
    </font>
    <font>
      <b/>
      <sz val="11"/>
      <color rgb="FFFF0000"/>
      <name val="Arial Narrow"/>
      <family val="2"/>
    </font>
    <font>
      <sz val="10"/>
      <name val="Arial"/>
      <family val="2"/>
    </font>
    <font>
      <b/>
      <u/>
      <sz val="11"/>
      <name val="Arial Narrow"/>
      <family val="2"/>
    </font>
    <font>
      <b/>
      <sz val="12"/>
      <color theme="1"/>
      <name val="Arial Narrow"/>
      <family val="2"/>
    </font>
    <font>
      <b/>
      <sz val="12"/>
      <color rgb="FFFF0000"/>
      <name val="Arial Narrow"/>
      <family val="2"/>
    </font>
    <font>
      <b/>
      <u/>
      <sz val="12"/>
      <color theme="1"/>
      <name val="Arial Narrow"/>
      <family val="2"/>
    </font>
    <font>
      <b/>
      <sz val="12"/>
      <color theme="1"/>
      <name val="Calibri"/>
      <family val="2"/>
      <scheme val="minor"/>
    </font>
    <font>
      <sz val="12"/>
      <color theme="1"/>
      <name val="Calibri"/>
      <family val="2"/>
      <scheme val="minor"/>
    </font>
    <font>
      <b/>
      <sz val="16"/>
      <color theme="1"/>
      <name val="Arial Narrow"/>
      <family val="2"/>
    </font>
    <font>
      <b/>
      <sz val="18"/>
      <color theme="1"/>
      <name val="Arial Narrow"/>
      <family val="2"/>
    </font>
    <font>
      <sz val="9"/>
      <color indexed="81"/>
      <name val="Tahoma"/>
      <family val="2"/>
    </font>
    <font>
      <b/>
      <sz val="10.5"/>
      <color theme="1"/>
      <name val="Arial Narrow"/>
      <family val="2"/>
    </font>
    <font>
      <sz val="12"/>
      <color rgb="FFFF0000"/>
      <name val="Arial Narrow"/>
      <family val="2"/>
    </font>
    <font>
      <strike/>
      <sz val="12"/>
      <color theme="1"/>
      <name val="Arial Narrow"/>
      <family val="2"/>
    </font>
    <font>
      <strike/>
      <sz val="12"/>
      <color rgb="FFFF0000"/>
      <name val="Arial Narrow"/>
      <family val="2"/>
    </font>
    <font>
      <strike/>
      <sz val="12"/>
      <name val="Arial Narrow"/>
      <family val="2"/>
    </font>
    <font>
      <sz val="13"/>
      <color theme="1"/>
      <name val="Arial Narrow"/>
      <family val="2"/>
    </font>
    <font>
      <b/>
      <sz val="14"/>
      <color theme="1"/>
      <name val="Arial Narrow"/>
      <family val="2"/>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7"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style="thick">
        <color indexed="64"/>
      </left>
      <right style="thin">
        <color indexed="64"/>
      </right>
      <top style="double">
        <color indexed="64"/>
      </top>
      <bottom style="thin">
        <color indexed="64"/>
      </bottom>
      <diagonal/>
    </border>
    <border>
      <left style="medium">
        <color indexed="64"/>
      </left>
      <right style="thick">
        <color indexed="64"/>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style="thick">
        <color indexed="64"/>
      </right>
      <top style="double">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0" fontId="1" fillId="0" borderId="0"/>
    <xf numFmtId="0" fontId="22" fillId="0" borderId="0"/>
    <xf numFmtId="0" fontId="22" fillId="0" borderId="0"/>
    <xf numFmtId="44" fontId="1" fillId="0" borderId="0" applyFont="0" applyFill="0" applyBorder="0" applyAlignment="0" applyProtection="0"/>
  </cellStyleXfs>
  <cellXfs count="271">
    <xf numFmtId="0" fontId="0" fillId="0" borderId="0" xfId="0"/>
    <xf numFmtId="164" fontId="3" fillId="0" borderId="1" xfId="1" applyNumberFormat="1" applyFont="1" applyFill="1" applyBorder="1" applyProtection="1"/>
    <xf numFmtId="165" fontId="3" fillId="0" borderId="1" xfId="2" applyNumberFormat="1" applyFont="1" applyBorder="1"/>
    <xf numFmtId="164" fontId="4" fillId="0" borderId="1" xfId="1" applyNumberFormat="1" applyFont="1" applyFill="1" applyBorder="1" applyProtection="1"/>
    <xf numFmtId="165" fontId="4" fillId="0" borderId="1" xfId="2" applyNumberFormat="1" applyFont="1" applyBorder="1"/>
    <xf numFmtId="0" fontId="12" fillId="0" borderId="0" xfId="0" quotePrefix="1" applyFont="1" applyAlignment="1">
      <alignment horizontal="left" vertical="top"/>
    </xf>
    <xf numFmtId="0" fontId="11" fillId="0" borderId="0" xfId="0" applyFont="1" applyAlignment="1">
      <alignment vertical="top"/>
    </xf>
    <xf numFmtId="0" fontId="12" fillId="0" borderId="0" xfId="0" applyFont="1" applyAlignment="1">
      <alignment vertical="top"/>
    </xf>
    <xf numFmtId="0" fontId="11" fillId="0" borderId="0" xfId="0" quotePrefix="1" applyFont="1" applyAlignment="1">
      <alignment vertical="top"/>
    </xf>
    <xf numFmtId="0" fontId="11" fillId="0" borderId="0" xfId="0" quotePrefix="1" applyFont="1" applyAlignment="1">
      <alignment horizontal="left" vertical="top"/>
    </xf>
    <xf numFmtId="3" fontId="2" fillId="3" borderId="1" xfId="1" applyNumberFormat="1" applyFont="1" applyFill="1" applyBorder="1" applyProtection="1">
      <protection locked="0"/>
    </xf>
    <xf numFmtId="0" fontId="2" fillId="2" borderId="0" xfId="2" applyFill="1" applyAlignment="1">
      <alignment horizontal="right"/>
    </xf>
    <xf numFmtId="165" fontId="2" fillId="0" borderId="1" xfId="2" applyNumberFormat="1" applyBorder="1"/>
    <xf numFmtId="0" fontId="2" fillId="0" borderId="0" xfId="2"/>
    <xf numFmtId="0" fontId="2" fillId="2" borderId="0" xfId="2" applyFill="1"/>
    <xf numFmtId="3" fontId="2" fillId="4" borderId="4" xfId="2" applyNumberFormat="1" applyFill="1" applyBorder="1" applyProtection="1">
      <protection locked="0"/>
    </xf>
    <xf numFmtId="3" fontId="2" fillId="4" borderId="1" xfId="2" applyNumberFormat="1" applyFill="1" applyBorder="1" applyProtection="1">
      <protection locked="0"/>
    </xf>
    <xf numFmtId="0" fontId="2" fillId="2" borderId="0" xfId="2" applyFill="1" applyAlignment="1">
      <alignment horizontal="left"/>
    </xf>
    <xf numFmtId="0" fontId="2" fillId="0" borderId="4" xfId="2" applyBorder="1"/>
    <xf numFmtId="0" fontId="7" fillId="0" borderId="0" xfId="0" applyFont="1"/>
    <xf numFmtId="0" fontId="7" fillId="6" borderId="0" xfId="0" applyFont="1" applyFill="1" applyAlignment="1">
      <alignment horizontal="center"/>
    </xf>
    <xf numFmtId="0" fontId="7" fillId="6" borderId="0" xfId="0" applyFont="1" applyFill="1"/>
    <xf numFmtId="0" fontId="21" fillId="0" borderId="0" xfId="0" applyFont="1"/>
    <xf numFmtId="0" fontId="7" fillId="0" borderId="0" xfId="0" applyFont="1" applyAlignment="1">
      <alignment horizontal="right"/>
    </xf>
    <xf numFmtId="0" fontId="20" fillId="6" borderId="0" xfId="0" applyFont="1" applyFill="1" applyAlignment="1">
      <alignment horizontal="center"/>
    </xf>
    <xf numFmtId="0" fontId="13" fillId="0" borderId="9" xfId="0" applyFont="1" applyBorder="1"/>
    <xf numFmtId="0" fontId="7" fillId="0" borderId="9" xfId="0" applyFont="1" applyBorder="1"/>
    <xf numFmtId="0" fontId="7" fillId="0" borderId="0" xfId="0" applyFont="1" applyAlignment="1">
      <alignment horizontal="left" indent="1"/>
    </xf>
    <xf numFmtId="0" fontId="7" fillId="0" borderId="0" xfId="0" applyFont="1" applyAlignment="1">
      <alignment horizontal="center"/>
    </xf>
    <xf numFmtId="0" fontId="13" fillId="0" borderId="0" xfId="0" applyFont="1"/>
    <xf numFmtId="0" fontId="14" fillId="0" borderId="0" xfId="0" applyFont="1" applyAlignment="1">
      <alignment horizontal="left" indent="1"/>
    </xf>
    <xf numFmtId="0" fontId="14" fillId="0" borderId="0" xfId="0" applyFont="1"/>
    <xf numFmtId="0" fontId="18" fillId="0" borderId="0" xfId="0" applyFont="1"/>
    <xf numFmtId="0" fontId="18" fillId="0" borderId="0" xfId="0" applyFont="1" applyAlignment="1">
      <alignment vertical="center"/>
    </xf>
    <xf numFmtId="0" fontId="7" fillId="0" borderId="10" xfId="0" applyFont="1" applyBorder="1"/>
    <xf numFmtId="0" fontId="22" fillId="0" borderId="0" xfId="0" applyFont="1"/>
    <xf numFmtId="0" fontId="6" fillId="0" borderId="0" xfId="0" applyFont="1" applyAlignment="1">
      <alignment horizontal="left"/>
    </xf>
    <xf numFmtId="0" fontId="2" fillId="0" borderId="0" xfId="0" applyFont="1" applyAlignment="1">
      <alignment horizontal="justify" vertical="top"/>
    </xf>
    <xf numFmtId="0" fontId="22" fillId="6" borderId="0" xfId="0" applyFont="1" applyFill="1"/>
    <xf numFmtId="0" fontId="16" fillId="0" borderId="0" xfId="0" applyFont="1" applyAlignment="1">
      <alignment horizontal="left" indent="2"/>
    </xf>
    <xf numFmtId="165" fontId="2" fillId="0" borderId="0" xfId="2" applyNumberFormat="1"/>
    <xf numFmtId="0" fontId="18" fillId="6" borderId="0" xfId="0" applyFont="1" applyFill="1"/>
    <xf numFmtId="0" fontId="11" fillId="8" borderId="1" xfId="0" applyFont="1" applyFill="1" applyBorder="1" applyAlignment="1" applyProtection="1">
      <alignment horizontal="center"/>
      <protection locked="0"/>
    </xf>
    <xf numFmtId="3" fontId="2" fillId="2" borderId="0" xfId="2" applyNumberFormat="1" applyFill="1"/>
    <xf numFmtId="0" fontId="16" fillId="0" borderId="0" xfId="0" applyFont="1" applyAlignment="1">
      <alignment horizontal="left" wrapText="1"/>
    </xf>
    <xf numFmtId="0" fontId="0" fillId="0" borderId="0" xfId="0" applyAlignment="1">
      <alignment wrapText="1"/>
    </xf>
    <xf numFmtId="0" fontId="19" fillId="0" borderId="0" xfId="0" applyFont="1" applyAlignment="1">
      <alignment horizontal="justify" vertical="top" wrapText="1"/>
    </xf>
    <xf numFmtId="0" fontId="2" fillId="0" borderId="0" xfId="2" applyAlignment="1">
      <alignment horizontal="left"/>
    </xf>
    <xf numFmtId="0" fontId="16" fillId="0" borderId="0" xfId="2" applyFont="1" applyAlignment="1">
      <alignment horizontal="left"/>
    </xf>
    <xf numFmtId="165" fontId="16" fillId="0" borderId="0" xfId="2" applyNumberFormat="1" applyFont="1"/>
    <xf numFmtId="0" fontId="11" fillId="0" borderId="0" xfId="2" applyFont="1" applyAlignment="1">
      <alignment horizontal="left"/>
    </xf>
    <xf numFmtId="0" fontId="18" fillId="0" borderId="8" xfId="0" applyFont="1" applyBorder="1" applyAlignment="1">
      <alignment horizontal="left" vertical="center" wrapText="1"/>
    </xf>
    <xf numFmtId="0" fontId="18" fillId="0" borderId="8" xfId="0" applyFont="1" applyBorder="1"/>
    <xf numFmtId="0" fontId="18" fillId="0" borderId="0" xfId="0" applyFont="1" applyAlignment="1">
      <alignment horizontal="left" vertical="center" wrapText="1"/>
    </xf>
    <xf numFmtId="0" fontId="18" fillId="0" borderId="3" xfId="0" applyFont="1" applyBorder="1" applyAlignment="1">
      <alignment horizontal="left" vertical="center" wrapText="1"/>
    </xf>
    <xf numFmtId="0" fontId="18" fillId="0" borderId="3" xfId="0" applyFont="1" applyBorder="1"/>
    <xf numFmtId="0" fontId="18" fillId="0" borderId="0" xfId="0" applyFont="1" applyAlignment="1">
      <alignment wrapText="1"/>
    </xf>
    <xf numFmtId="0" fontId="7" fillId="0" borderId="0" xfId="0" applyFont="1" applyAlignment="1">
      <alignment vertical="center"/>
    </xf>
    <xf numFmtId="0" fontId="7" fillId="6" borderId="0" xfId="0" applyFont="1" applyFill="1" applyAlignment="1">
      <alignment horizontal="center" vertical="center"/>
    </xf>
    <xf numFmtId="0" fontId="7" fillId="6" borderId="0" xfId="0" applyFont="1" applyFill="1" applyAlignment="1">
      <alignment vertical="center"/>
    </xf>
    <xf numFmtId="0" fontId="11" fillId="0" borderId="0" xfId="0" applyFont="1" applyAlignment="1">
      <alignment horizontal="center"/>
    </xf>
    <xf numFmtId="0" fontId="7" fillId="0" borderId="8" xfId="0" applyFont="1" applyBorder="1"/>
    <xf numFmtId="0" fontId="24"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7" fillId="8" borderId="1" xfId="0" applyFont="1" applyFill="1" applyBorder="1" applyAlignment="1" applyProtection="1">
      <alignment horizontal="center" vertical="center"/>
      <protection locked="0"/>
    </xf>
    <xf numFmtId="0" fontId="24" fillId="0" borderId="0" xfId="0" applyFont="1" applyAlignment="1">
      <alignment horizontal="left" vertical="center"/>
    </xf>
    <xf numFmtId="0" fontId="18" fillId="0" borderId="0" xfId="0" applyFont="1" applyAlignment="1">
      <alignment vertical="center" wrapText="1"/>
    </xf>
    <xf numFmtId="0" fontId="7" fillId="0" borderId="11" xfId="0" applyFont="1" applyBorder="1"/>
    <xf numFmtId="0" fontId="18" fillId="0" borderId="11" xfId="0" applyFont="1" applyBorder="1"/>
    <xf numFmtId="0" fontId="13" fillId="0" borderId="8" xfId="0" applyFont="1" applyBorder="1"/>
    <xf numFmtId="0" fontId="11" fillId="2" borderId="0" xfId="0" applyFont="1" applyFill="1" applyAlignment="1">
      <alignment horizontal="center"/>
    </xf>
    <xf numFmtId="0" fontId="18" fillId="2" borderId="12" xfId="0" applyFont="1" applyFill="1" applyBorder="1" applyAlignment="1">
      <alignment horizontal="center"/>
    </xf>
    <xf numFmtId="0" fontId="7" fillId="0" borderId="0" xfId="0" applyFont="1" applyProtection="1">
      <protection locked="0"/>
    </xf>
    <xf numFmtId="0" fontId="18" fillId="0" borderId="0" xfId="0" applyFont="1" applyAlignment="1">
      <alignment vertical="top"/>
    </xf>
    <xf numFmtId="0" fontId="18" fillId="9" borderId="6" xfId="0" applyFont="1" applyFill="1" applyBorder="1"/>
    <xf numFmtId="0" fontId="18" fillId="9" borderId="7" xfId="0" applyFont="1" applyFill="1" applyBorder="1"/>
    <xf numFmtId="0" fontId="10" fillId="0" borderId="0" xfId="0" applyFont="1" applyAlignment="1">
      <alignment horizontal="left" indent="1"/>
    </xf>
    <xf numFmtId="0" fontId="28" fillId="0" borderId="0" xfId="0" applyFont="1" applyAlignment="1">
      <alignment wrapText="1"/>
    </xf>
    <xf numFmtId="0" fontId="32" fillId="0" borderId="15" xfId="0" applyFont="1" applyBorder="1" applyAlignment="1">
      <alignment horizontal="center" vertical="top" wrapText="1"/>
    </xf>
    <xf numFmtId="0" fontId="32" fillId="2" borderId="16" xfId="0" applyFont="1" applyFill="1" applyBorder="1" applyAlignment="1">
      <alignment horizontal="center" wrapText="1"/>
    </xf>
    <xf numFmtId="0" fontId="24" fillId="0" borderId="2" xfId="0" applyFont="1" applyBorder="1" applyAlignment="1">
      <alignment vertical="center"/>
    </xf>
    <xf numFmtId="0" fontId="32" fillId="0" borderId="18" xfId="0" applyFont="1" applyBorder="1" applyAlignment="1">
      <alignment vertical="top" wrapText="1"/>
    </xf>
    <xf numFmtId="0" fontId="18" fillId="4" borderId="4"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33" fillId="2" borderId="0" xfId="0" applyFont="1" applyFill="1" applyAlignment="1">
      <alignment horizontal="center" vertical="center" wrapText="1"/>
    </xf>
    <xf numFmtId="0" fontId="11" fillId="4" borderId="1"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18" fillId="2" borderId="0" xfId="0" applyFont="1" applyFill="1" applyAlignment="1">
      <alignment horizontal="left" vertical="center" wrapText="1"/>
    </xf>
    <xf numFmtId="0" fontId="24" fillId="0" borderId="19" xfId="0" applyFont="1" applyBorder="1"/>
    <xf numFmtId="0" fontId="11" fillId="0" borderId="20" xfId="0" applyFont="1" applyBorder="1" applyAlignment="1">
      <alignment horizontal="right" vertical="center"/>
    </xf>
    <xf numFmtId="0" fontId="11" fillId="0" borderId="20" xfId="0" quotePrefix="1" applyFont="1" applyBorder="1" applyAlignment="1">
      <alignment horizontal="right" vertical="center"/>
    </xf>
    <xf numFmtId="0" fontId="12" fillId="0" borderId="20" xfId="0" applyFont="1" applyBorder="1" applyAlignment="1">
      <alignment horizontal="center" vertical="center"/>
    </xf>
    <xf numFmtId="0" fontId="18" fillId="0" borderId="4" xfId="0" applyFont="1" applyBorder="1" applyAlignment="1">
      <alignment vertical="top"/>
    </xf>
    <xf numFmtId="0" fontId="18" fillId="0" borderId="6" xfId="0" applyFont="1" applyBorder="1" applyAlignment="1">
      <alignment vertical="top"/>
    </xf>
    <xf numFmtId="0" fontId="18" fillId="0" borderId="7" xfId="0" applyFont="1" applyBorder="1" applyAlignment="1">
      <alignment vertical="top"/>
    </xf>
    <xf numFmtId="0" fontId="11" fillId="0" borderId="4" xfId="0" applyFont="1" applyBorder="1" applyAlignment="1">
      <alignment vertical="top"/>
    </xf>
    <xf numFmtId="0" fontId="11" fillId="0" borderId="6" xfId="0" applyFont="1" applyBorder="1" applyAlignment="1">
      <alignment vertical="top"/>
    </xf>
    <xf numFmtId="0" fontId="11" fillId="0" borderId="7" xfId="0" applyFont="1" applyBorder="1" applyAlignment="1">
      <alignment vertical="top"/>
    </xf>
    <xf numFmtId="0" fontId="24" fillId="0" borderId="4" xfId="0" applyFont="1" applyBorder="1" applyAlignment="1">
      <alignment vertical="top"/>
    </xf>
    <xf numFmtId="0" fontId="24" fillId="0" borderId="6" xfId="0" applyFont="1" applyBorder="1" applyAlignment="1">
      <alignment vertical="top"/>
    </xf>
    <xf numFmtId="0" fontId="24" fillId="0" borderId="7" xfId="0" applyFont="1" applyBorder="1" applyAlignment="1">
      <alignment vertical="top"/>
    </xf>
    <xf numFmtId="0" fontId="18" fillId="0" borderId="4" xfId="0" quotePrefix="1" applyFont="1" applyBorder="1" applyAlignment="1">
      <alignment vertical="top"/>
    </xf>
    <xf numFmtId="0" fontId="18" fillId="0" borderId="4" xfId="6" applyNumberFormat="1" applyFont="1" applyFill="1" applyBorder="1" applyAlignment="1" applyProtection="1">
      <alignment vertical="top"/>
    </xf>
    <xf numFmtId="0" fontId="18" fillId="0" borderId="6" xfId="6" applyNumberFormat="1" applyFont="1" applyFill="1" applyBorder="1" applyAlignment="1" applyProtection="1">
      <alignment vertical="top"/>
    </xf>
    <xf numFmtId="0" fontId="18" fillId="0" borderId="7" xfId="6" applyNumberFormat="1" applyFont="1" applyFill="1" applyBorder="1" applyAlignment="1" applyProtection="1">
      <alignment vertical="top"/>
    </xf>
    <xf numFmtId="0" fontId="34" fillId="0" borderId="6" xfId="6" applyNumberFormat="1" applyFont="1" applyFill="1" applyBorder="1" applyAlignment="1" applyProtection="1">
      <alignment vertical="top"/>
    </xf>
    <xf numFmtId="0" fontId="34" fillId="0" borderId="7" xfId="6" applyNumberFormat="1" applyFont="1" applyFill="1" applyBorder="1" applyAlignment="1" applyProtection="1">
      <alignment vertical="top"/>
    </xf>
    <xf numFmtId="0" fontId="11" fillId="0" borderId="0" xfId="0" applyFont="1" applyAlignment="1">
      <alignment vertical="center" wrapText="1"/>
    </xf>
    <xf numFmtId="0" fontId="33" fillId="0" borderId="0" xfId="0" applyFont="1" applyAlignment="1">
      <alignment vertical="center" wrapText="1"/>
    </xf>
    <xf numFmtId="0" fontId="24" fillId="0" borderId="21" xfId="0" applyFont="1" applyBorder="1" applyAlignment="1">
      <alignment vertical="center"/>
    </xf>
    <xf numFmtId="0" fontId="11" fillId="0" borderId="6" xfId="6" applyNumberFormat="1" applyFont="1" applyFill="1" applyBorder="1" applyAlignment="1" applyProtection="1">
      <alignment vertical="top"/>
    </xf>
    <xf numFmtId="0" fontId="36" fillId="0" borderId="6" xfId="6" applyNumberFormat="1" applyFont="1" applyFill="1" applyBorder="1" applyAlignment="1" applyProtection="1">
      <alignment vertical="top"/>
    </xf>
    <xf numFmtId="0" fontId="11" fillId="0" borderId="4" xfId="6" applyNumberFormat="1" applyFont="1" applyFill="1" applyBorder="1" applyAlignment="1" applyProtection="1">
      <alignment vertical="top"/>
    </xf>
    <xf numFmtId="0" fontId="7" fillId="0" borderId="0" xfId="0" applyFont="1" applyAlignment="1">
      <alignment horizontal="left"/>
    </xf>
    <xf numFmtId="0" fontId="11" fillId="8" borderId="1" xfId="0" applyFont="1" applyFill="1" applyBorder="1" applyAlignment="1" applyProtection="1">
      <alignment horizontal="center" vertical="center"/>
      <protection locked="0"/>
    </xf>
    <xf numFmtId="0" fontId="25" fillId="0" borderId="13" xfId="0" applyFont="1" applyBorder="1" applyAlignment="1">
      <alignment vertical="center"/>
    </xf>
    <xf numFmtId="0" fontId="25" fillId="0" borderId="14" xfId="0" applyFont="1" applyBorder="1" applyAlignment="1">
      <alignment vertical="center"/>
    </xf>
    <xf numFmtId="0" fontId="25" fillId="0" borderId="17" xfId="0" applyFont="1" applyBorder="1" applyAlignment="1">
      <alignment vertical="center"/>
    </xf>
    <xf numFmtId="0" fontId="11" fillId="4" borderId="4" xfId="0" applyFont="1" applyFill="1" applyBorder="1" applyAlignment="1" applyProtection="1">
      <alignment horizontal="right"/>
      <protection locked="0"/>
    </xf>
    <xf numFmtId="0" fontId="11" fillId="4" borderId="6" xfId="0" applyFont="1" applyFill="1" applyBorder="1" applyAlignment="1" applyProtection="1">
      <alignment horizontal="right"/>
      <protection locked="0"/>
    </xf>
    <xf numFmtId="0" fontId="11" fillId="4" borderId="10" xfId="0" applyFont="1" applyFill="1" applyBorder="1" applyAlignment="1" applyProtection="1">
      <alignment horizontal="right"/>
      <protection locked="0"/>
    </xf>
    <xf numFmtId="0" fontId="11" fillId="4" borderId="9" xfId="0" applyFont="1" applyFill="1" applyBorder="1" applyAlignment="1" applyProtection="1">
      <alignment horizontal="right"/>
      <protection locked="0"/>
    </xf>
    <xf numFmtId="0" fontId="35" fillId="4" borderId="9" xfId="0" applyFont="1" applyFill="1" applyBorder="1" applyAlignment="1" applyProtection="1">
      <alignment horizontal="right"/>
      <protection locked="0"/>
    </xf>
    <xf numFmtId="0" fontId="11" fillId="4" borderId="6" xfId="0" quotePrefix="1" applyFont="1" applyFill="1" applyBorder="1" applyAlignment="1" applyProtection="1">
      <alignment horizontal="right"/>
      <protection locked="0"/>
    </xf>
    <xf numFmtId="0" fontId="35" fillId="4" borderId="6" xfId="0" applyFont="1" applyFill="1" applyBorder="1" applyAlignment="1" applyProtection="1">
      <alignment horizontal="right"/>
      <protection locked="0"/>
    </xf>
    <xf numFmtId="0" fontId="11" fillId="4" borderId="6" xfId="0" applyFont="1" applyFill="1" applyBorder="1" applyAlignment="1" applyProtection="1">
      <alignment horizontal="right" vertical="top"/>
      <protection locked="0"/>
    </xf>
    <xf numFmtId="44" fontId="16" fillId="0" borderId="0" xfId="2" applyNumberFormat="1" applyFont="1" applyAlignment="1">
      <alignment horizontal="left" indent="1"/>
    </xf>
    <xf numFmtId="44" fontId="12" fillId="0" borderId="0" xfId="2" applyNumberFormat="1" applyFont="1" applyAlignment="1">
      <alignment horizontal="left" vertical="center" indent="1"/>
    </xf>
    <xf numFmtId="44" fontId="12" fillId="0" borderId="0" xfId="2" applyNumberFormat="1" applyFont="1" applyAlignment="1">
      <alignment horizontal="left" indent="1"/>
    </xf>
    <xf numFmtId="44" fontId="2" fillId="0" borderId="0" xfId="2" applyNumberFormat="1" applyAlignment="1">
      <alignment horizontal="left" indent="1"/>
    </xf>
    <xf numFmtId="0" fontId="24" fillId="0" borderId="3" xfId="0" applyFont="1" applyBorder="1" applyAlignment="1">
      <alignment horizontal="left" vertical="center" indent="1"/>
    </xf>
    <xf numFmtId="0" fontId="14" fillId="0" borderId="0" xfId="0" applyFont="1" applyAlignment="1">
      <alignment horizontal="left"/>
    </xf>
    <xf numFmtId="0" fontId="7" fillId="0" borderId="0" xfId="0" applyFont="1" applyAlignment="1" applyProtection="1">
      <alignment vertical="center"/>
      <protection locked="0"/>
    </xf>
    <xf numFmtId="0" fontId="7" fillId="0" borderId="0" xfId="0" applyFont="1" applyAlignment="1">
      <alignment horizontal="center" vertical="center"/>
    </xf>
    <xf numFmtId="0" fontId="0" fillId="0" borderId="0" xfId="0" applyAlignment="1">
      <alignment vertical="center"/>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3" fillId="0" borderId="1" xfId="0" applyFont="1" applyBorder="1" applyAlignment="1">
      <alignment vertical="center" wrapText="1"/>
    </xf>
    <xf numFmtId="0" fontId="13" fillId="0" borderId="1" xfId="0" applyFont="1" applyBorder="1" applyAlignment="1">
      <alignment horizontal="left" vertical="center"/>
    </xf>
    <xf numFmtId="0" fontId="13" fillId="0" borderId="23" xfId="0" applyFont="1" applyBorder="1" applyAlignment="1">
      <alignment vertical="center" wrapText="1"/>
    </xf>
    <xf numFmtId="0" fontId="13" fillId="0" borderId="22" xfId="0" applyFont="1" applyBorder="1" applyAlignment="1">
      <alignment horizontal="left" vertical="center"/>
    </xf>
    <xf numFmtId="0" fontId="18" fillId="0" borderId="0" xfId="0" applyFont="1" applyAlignment="1">
      <alignment horizontal="right"/>
    </xf>
    <xf numFmtId="0" fontId="24" fillId="0" borderId="0" xfId="0" applyFont="1" applyAlignment="1">
      <alignment horizontal="left" vertical="top" wrapText="1"/>
    </xf>
    <xf numFmtId="0" fontId="28" fillId="0" borderId="0" xfId="0" applyFont="1" applyAlignment="1">
      <alignment horizontal="left"/>
    </xf>
    <xf numFmtId="0" fontId="37" fillId="4" borderId="9" xfId="0" applyFont="1" applyFill="1" applyBorder="1" applyProtection="1">
      <protection locked="0"/>
    </xf>
    <xf numFmtId="0" fontId="11" fillId="0" borderId="9" xfId="0" applyFont="1" applyBorder="1" applyAlignment="1" applyProtection="1">
      <alignment horizontal="right"/>
      <protection locked="0"/>
    </xf>
    <xf numFmtId="0" fontId="18" fillId="0" borderId="9" xfId="0" applyFont="1" applyBorder="1"/>
    <xf numFmtId="0" fontId="11" fillId="0" borderId="9" xfId="0" applyFont="1" applyBorder="1" applyAlignment="1">
      <alignment horizontal="center"/>
    </xf>
    <xf numFmtId="0" fontId="18" fillId="0" borderId="9" xfId="0" applyFont="1" applyBorder="1" applyAlignment="1">
      <alignment vertical="center"/>
    </xf>
    <xf numFmtId="0" fontId="11" fillId="4" borderId="1" xfId="0" applyFont="1" applyFill="1" applyBorder="1" applyAlignment="1">
      <alignment horizontal="right"/>
    </xf>
    <xf numFmtId="0" fontId="11" fillId="10" borderId="1" xfId="0" applyFont="1" applyFill="1" applyBorder="1" applyAlignment="1" applyProtection="1">
      <alignment horizontal="center" vertical="center"/>
      <protection locked="0"/>
    </xf>
    <xf numFmtId="0" fontId="11" fillId="10" borderId="1" xfId="0" applyFont="1" applyFill="1" applyBorder="1" applyAlignment="1" applyProtection="1">
      <alignment horizontal="center"/>
      <protection locked="0"/>
    </xf>
    <xf numFmtId="0" fontId="18" fillId="0" borderId="10" xfId="0" applyFont="1" applyBorder="1" applyAlignment="1">
      <alignment wrapText="1"/>
    </xf>
    <xf numFmtId="0" fontId="19" fillId="0" borderId="0" xfId="0" applyFont="1"/>
    <xf numFmtId="0" fontId="11" fillId="0" borderId="0" xfId="3" applyFont="1" applyAlignment="1">
      <alignment horizontal="justify" vertical="top" wrapText="1"/>
    </xf>
    <xf numFmtId="0" fontId="18" fillId="0" borderId="0" xfId="3" applyFont="1" applyAlignment="1">
      <alignment horizontal="justify" vertical="top" wrapText="1"/>
    </xf>
    <xf numFmtId="0" fontId="18" fillId="0" borderId="0" xfId="0" applyFont="1" applyAlignment="1">
      <alignment vertical="top" wrapText="1"/>
    </xf>
    <xf numFmtId="0" fontId="24" fillId="0" borderId="0" xfId="0" applyFont="1" applyAlignment="1">
      <alignment vertical="top" wrapText="1"/>
    </xf>
    <xf numFmtId="0" fontId="24" fillId="0" borderId="0" xfId="0" applyFont="1" applyAlignment="1">
      <alignment vertical="top"/>
    </xf>
    <xf numFmtId="0" fontId="11" fillId="0" borderId="0" xfId="0" applyFont="1" applyAlignment="1">
      <alignment horizontal="left" wrapText="1"/>
    </xf>
    <xf numFmtId="0" fontId="12" fillId="0" borderId="0" xfId="3" quotePrefix="1" applyFont="1" applyAlignment="1">
      <alignment horizontal="left" vertical="top"/>
    </xf>
    <xf numFmtId="0" fontId="24" fillId="0" borderId="0" xfId="3" applyFont="1" applyAlignment="1">
      <alignment vertical="top"/>
    </xf>
    <xf numFmtId="0" fontId="18" fillId="0" borderId="0" xfId="3" applyFont="1" applyAlignment="1">
      <alignment vertical="top"/>
    </xf>
    <xf numFmtId="0" fontId="11" fillId="0" borderId="0" xfId="3" quotePrefix="1" applyFont="1" applyAlignment="1">
      <alignment horizontal="left" vertical="top"/>
    </xf>
    <xf numFmtId="0" fontId="11" fillId="7" borderId="1" xfId="3" applyFont="1" applyFill="1" applyBorder="1" applyAlignment="1">
      <alignment horizontal="justify" vertical="top" wrapText="1"/>
    </xf>
    <xf numFmtId="0" fontId="11" fillId="10" borderId="1" xfId="3" applyFont="1" applyFill="1" applyBorder="1" applyAlignment="1">
      <alignment horizontal="justify" vertical="top" wrapText="1"/>
    </xf>
    <xf numFmtId="0" fontId="18" fillId="0" borderId="0" xfId="0" applyFont="1" applyAlignment="1">
      <alignment horizontal="left" vertical="top"/>
    </xf>
    <xf numFmtId="0" fontId="18" fillId="0" borderId="0" xfId="3" applyFont="1" applyAlignment="1">
      <alignment horizontal="left" vertical="top" indent="1"/>
    </xf>
    <xf numFmtId="0" fontId="11" fillId="0" borderId="0" xfId="0" applyFont="1" applyAlignment="1">
      <alignment horizontal="left" wrapText="1"/>
    </xf>
    <xf numFmtId="0" fontId="11" fillId="0" borderId="0" xfId="0" applyFont="1" applyAlignment="1">
      <alignment horizontal="justify" vertical="top" wrapText="1"/>
    </xf>
    <xf numFmtId="0" fontId="12" fillId="0" borderId="0" xfId="0" applyFont="1" applyAlignment="1">
      <alignment horizontal="center" vertical="top"/>
    </xf>
    <xf numFmtId="0" fontId="18" fillId="0" borderId="0" xfId="0" applyFont="1" applyAlignment="1">
      <alignment vertical="top"/>
    </xf>
    <xf numFmtId="0" fontId="8" fillId="0" borderId="0" xfId="0" applyFont="1" applyAlignment="1">
      <alignment horizontal="center" vertical="top"/>
    </xf>
    <xf numFmtId="0" fontId="9" fillId="0" borderId="0" xfId="0" applyFont="1" applyAlignment="1">
      <alignment horizontal="center" vertical="top"/>
    </xf>
    <xf numFmtId="0" fontId="10" fillId="0" borderId="0" xfId="0" applyFont="1" applyAlignment="1">
      <alignment vertical="top"/>
    </xf>
    <xf numFmtId="0" fontId="11" fillId="0" borderId="0" xfId="0" applyFont="1" applyAlignment="1">
      <alignment vertical="top" wrapText="1"/>
    </xf>
    <xf numFmtId="0" fontId="24" fillId="0" borderId="0" xfId="3" applyFont="1" applyAlignment="1">
      <alignment horizontal="left" vertical="top"/>
    </xf>
    <xf numFmtId="0" fontId="18" fillId="0" borderId="0" xfId="0" applyFont="1" applyAlignment="1">
      <alignment horizontal="justify" vertical="top" wrapText="1"/>
    </xf>
    <xf numFmtId="0" fontId="18" fillId="0" borderId="3" xfId="3" applyFont="1" applyBorder="1" applyAlignment="1">
      <alignment horizontal="center" vertical="top"/>
    </xf>
    <xf numFmtId="0" fontId="11" fillId="0" borderId="0" xfId="3" applyFont="1" applyAlignment="1">
      <alignment horizontal="justify" vertical="top" wrapText="1"/>
    </xf>
    <xf numFmtId="0" fontId="18" fillId="0" borderId="0" xfId="3" applyFont="1" applyAlignment="1">
      <alignment horizontal="justify" vertical="top" wrapText="1"/>
    </xf>
    <xf numFmtId="0" fontId="11" fillId="4" borderId="5" xfId="3" applyFont="1" applyFill="1" applyBorder="1" applyAlignment="1">
      <alignment horizontal="center" vertical="top" wrapText="1"/>
    </xf>
    <xf numFmtId="0" fontId="11" fillId="4" borderId="25" xfId="3" applyFont="1" applyFill="1" applyBorder="1" applyAlignment="1">
      <alignment horizontal="center" vertical="top" wrapText="1"/>
    </xf>
    <xf numFmtId="0" fontId="11" fillId="5" borderId="4" xfId="3" applyFont="1" applyFill="1" applyBorder="1" applyAlignment="1">
      <alignment horizontal="center" vertical="top" wrapText="1"/>
    </xf>
    <xf numFmtId="0" fontId="11" fillId="5" borderId="7" xfId="3" applyFont="1" applyFill="1" applyBorder="1" applyAlignment="1">
      <alignment horizontal="center" vertical="top" wrapText="1"/>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1" xfId="0" applyFont="1" applyBorder="1" applyAlignment="1">
      <alignment horizontal="left" vertical="center" wrapText="1"/>
    </xf>
    <xf numFmtId="0" fontId="11" fillId="0" borderId="1" xfId="0" applyFont="1" applyBorder="1" applyAlignment="1">
      <alignment horizontal="left" vertical="center" wrapText="1"/>
    </xf>
    <xf numFmtId="0" fontId="18" fillId="0" borderId="4" xfId="0" applyFont="1" applyBorder="1" applyAlignment="1">
      <alignment horizontal="left" vertical="center" wrapText="1"/>
    </xf>
    <xf numFmtId="0" fontId="18" fillId="0" borderId="7" xfId="0" applyFont="1" applyBorder="1" applyAlignment="1">
      <alignment horizontal="left" vertical="center" wrapText="1"/>
    </xf>
    <xf numFmtId="0" fontId="11" fillId="0" borderId="4" xfId="0" applyFont="1" applyBorder="1" applyAlignment="1">
      <alignment horizontal="left" vertical="center" wrapText="1"/>
    </xf>
    <xf numFmtId="0" fontId="38" fillId="0" borderId="26" xfId="0" applyFont="1" applyBorder="1" applyAlignment="1">
      <alignment horizontal="left" vertical="center"/>
    </xf>
    <xf numFmtId="0" fontId="38" fillId="0" borderId="11" xfId="0" applyFont="1" applyBorder="1" applyAlignment="1">
      <alignment horizontal="left" vertical="center"/>
    </xf>
    <xf numFmtId="0" fontId="38" fillId="0" borderId="27" xfId="0" applyFont="1" applyBorder="1" applyAlignment="1">
      <alignment horizontal="left" vertical="center"/>
    </xf>
    <xf numFmtId="0" fontId="38" fillId="0" borderId="26" xfId="0" applyFont="1" applyBorder="1" applyAlignment="1">
      <alignment horizontal="left" vertical="center" wrapText="1"/>
    </xf>
    <xf numFmtId="0" fontId="38" fillId="0" borderId="11" xfId="0" applyFont="1" applyBorder="1" applyAlignment="1">
      <alignment horizontal="left" vertical="center" wrapText="1"/>
    </xf>
    <xf numFmtId="0" fontId="38" fillId="0" borderId="27" xfId="0" applyFont="1" applyBorder="1" applyAlignment="1">
      <alignment horizontal="left" vertical="center" wrapText="1"/>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0" xfId="0" applyFont="1" applyAlignment="1">
      <alignment horizontal="left" vertical="top" wrapText="1"/>
    </xf>
    <xf numFmtId="0" fontId="7" fillId="4" borderId="1" xfId="0" applyFont="1" applyFill="1" applyBorder="1" applyAlignment="1" applyProtection="1">
      <alignment horizontal="center"/>
      <protection locked="0"/>
    </xf>
    <xf numFmtId="0" fontId="7" fillId="0" borderId="5" xfId="0" applyFont="1" applyBorder="1" applyAlignment="1">
      <alignment horizontal="center"/>
    </xf>
    <xf numFmtId="0" fontId="7" fillId="0" borderId="10" xfId="0" applyFont="1" applyBorder="1" applyAlignment="1">
      <alignment horizontal="center"/>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1" fillId="0" borderId="7" xfId="0" applyFont="1" applyBorder="1" applyAlignment="1">
      <alignment horizontal="left" vertical="center" wrapText="1"/>
    </xf>
    <xf numFmtId="0" fontId="36" fillId="0" borderId="7" xfId="0" applyFont="1" applyBorder="1" applyAlignment="1">
      <alignment horizontal="left" vertical="center" wrapText="1"/>
    </xf>
    <xf numFmtId="0" fontId="7" fillId="0" borderId="1" xfId="0" applyFont="1" applyBorder="1" applyAlignment="1">
      <alignment horizontal="left" vertical="center" wrapText="1" indent="1"/>
    </xf>
    <xf numFmtId="0" fontId="19" fillId="0" borderId="0" xfId="0" applyFont="1" applyAlignment="1">
      <alignment horizontal="justify" vertical="top" wrapText="1"/>
    </xf>
    <xf numFmtId="0" fontId="3" fillId="0" borderId="2" xfId="2" applyFont="1" applyBorder="1" applyAlignment="1">
      <alignment horizontal="left"/>
    </xf>
    <xf numFmtId="0" fontId="3" fillId="0" borderId="0" xfId="2" applyFont="1" applyAlignment="1">
      <alignment horizontal="left"/>
    </xf>
    <xf numFmtId="0" fontId="2" fillId="0" borderId="2" xfId="2" applyBorder="1" applyAlignment="1">
      <alignment horizontal="left"/>
    </xf>
    <xf numFmtId="0" fontId="2" fillId="0" borderId="0" xfId="2" applyAlignment="1">
      <alignment horizontal="left"/>
    </xf>
    <xf numFmtId="0" fontId="7" fillId="3" borderId="4"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0" fontId="7" fillId="3" borderId="7" xfId="0" applyFont="1" applyFill="1" applyBorder="1" applyAlignment="1" applyProtection="1">
      <alignment horizontal="left"/>
      <protection locked="0"/>
    </xf>
    <xf numFmtId="0" fontId="16" fillId="0" borderId="10" xfId="0" applyFont="1" applyBorder="1" applyAlignment="1">
      <alignment horizontal="left" wrapText="1"/>
    </xf>
    <xf numFmtId="0" fontId="0" fillId="0" borderId="10" xfId="0" applyBorder="1" applyAlignment="1">
      <alignment wrapText="1"/>
    </xf>
    <xf numFmtId="0" fontId="16" fillId="0" borderId="0" xfId="0" applyFont="1" applyAlignment="1">
      <alignment horizontal="left" wrapText="1"/>
    </xf>
    <xf numFmtId="0" fontId="0" fillId="0" borderId="0" xfId="0" applyAlignment="1">
      <alignment wrapText="1"/>
    </xf>
    <xf numFmtId="0" fontId="29" fillId="0" borderId="8" xfId="0" applyFont="1" applyBorder="1" applyAlignment="1">
      <alignment horizontal="center"/>
    </xf>
    <xf numFmtId="0" fontId="21" fillId="0" borderId="0" xfId="0" applyFont="1" applyAlignment="1">
      <alignment horizontal="center" vertical="center"/>
    </xf>
    <xf numFmtId="0" fontId="21" fillId="0" borderId="0" xfId="0" applyFont="1" applyAlignment="1">
      <alignment horizontal="center" wrapText="1"/>
    </xf>
    <xf numFmtId="0" fontId="7" fillId="5" borderId="4" xfId="0" applyFont="1" applyFill="1" applyBorder="1" applyAlignment="1" applyProtection="1">
      <alignment horizontal="justify" vertical="top"/>
      <protection locked="0"/>
    </xf>
    <xf numFmtId="0" fontId="7" fillId="5" borderId="6" xfId="0" applyFont="1" applyFill="1" applyBorder="1" applyAlignment="1" applyProtection="1">
      <alignment horizontal="justify" vertical="top"/>
      <protection locked="0"/>
    </xf>
    <xf numFmtId="0" fontId="7" fillId="5" borderId="7" xfId="0" applyFont="1" applyFill="1" applyBorder="1" applyAlignment="1" applyProtection="1">
      <alignment horizontal="justify" vertical="top"/>
      <protection locked="0"/>
    </xf>
    <xf numFmtId="3" fontId="2" fillId="4" borderId="4" xfId="2" applyNumberFormat="1" applyFill="1" applyBorder="1" applyAlignment="1" applyProtection="1">
      <alignment horizontal="center"/>
      <protection locked="0"/>
    </xf>
    <xf numFmtId="3" fontId="2" fillId="4" borderId="7" xfId="2" applyNumberFormat="1" applyFill="1" applyBorder="1" applyAlignment="1" applyProtection="1">
      <alignment horizontal="center"/>
      <protection locked="0"/>
    </xf>
    <xf numFmtId="0" fontId="13" fillId="0" borderId="1"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3" fillId="0" borderId="0" xfId="0" applyFont="1" applyAlignment="1">
      <alignment horizontal="center" vertical="center"/>
    </xf>
    <xf numFmtId="0" fontId="18" fillId="2" borderId="11" xfId="0" applyFont="1" applyFill="1" applyBorder="1" applyAlignment="1">
      <alignment horizontal="left" vertical="top" wrapText="1"/>
    </xf>
    <xf numFmtId="0" fontId="0" fillId="2" borderId="11" xfId="0" applyFill="1" applyBorder="1" applyAlignment="1">
      <alignment horizontal="left" vertical="top" wrapText="1"/>
    </xf>
    <xf numFmtId="0" fontId="26" fillId="0" borderId="0" xfId="0" applyFont="1" applyAlignment="1">
      <alignment horizontal="left" vertical="top"/>
    </xf>
    <xf numFmtId="0" fontId="7" fillId="2" borderId="1"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0" xfId="0" applyFont="1" applyAlignment="1">
      <alignment horizontal="left" vertical="center" wrapText="1" indent="1"/>
    </xf>
    <xf numFmtId="0" fontId="30" fillId="0" borderId="8" xfId="0" applyFont="1" applyBorder="1" applyAlignment="1">
      <alignment horizontal="center"/>
    </xf>
    <xf numFmtId="0" fontId="13" fillId="0" borderId="4" xfId="0" applyFont="1" applyBorder="1" applyAlignment="1">
      <alignment horizontal="left" vertical="center"/>
    </xf>
    <xf numFmtId="0" fontId="13" fillId="0" borderId="7" xfId="0" applyFont="1" applyBorder="1" applyAlignment="1">
      <alignment horizontal="left" vertical="center"/>
    </xf>
    <xf numFmtId="0" fontId="37" fillId="4" borderId="9" xfId="0" applyFont="1" applyFill="1" applyBorder="1" applyProtection="1">
      <protection locked="0"/>
    </xf>
    <xf numFmtId="0" fontId="18" fillId="0" borderId="0" xfId="0" applyFont="1" applyAlignment="1">
      <alignment horizontal="left"/>
    </xf>
    <xf numFmtId="0" fontId="18" fillId="0" borderId="0" xfId="0" applyFont="1" applyAlignment="1">
      <alignment horizontal="center"/>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33" fillId="0" borderId="2" xfId="0" applyFont="1" applyBorder="1" applyAlignment="1">
      <alignment horizontal="left" vertical="center" wrapText="1"/>
    </xf>
    <xf numFmtId="0" fontId="33" fillId="0" borderId="0" xfId="0" applyFont="1" applyAlignment="1">
      <alignment horizontal="left" vertical="center" wrapText="1"/>
    </xf>
    <xf numFmtId="0" fontId="33" fillId="2" borderId="0" xfId="0" applyFont="1" applyFill="1" applyAlignment="1">
      <alignment horizontal="left" vertical="center" wrapText="1"/>
    </xf>
    <xf numFmtId="0" fontId="25" fillId="0" borderId="24" xfId="0" applyFont="1" applyBorder="1" applyAlignment="1">
      <alignment horizontal="left" wrapText="1"/>
    </xf>
    <xf numFmtId="0" fontId="25" fillId="0" borderId="6" xfId="0" applyFont="1" applyBorder="1" applyAlignment="1">
      <alignment horizontal="left" wrapText="1"/>
    </xf>
    <xf numFmtId="0" fontId="25" fillId="0" borderId="7" xfId="0" applyFont="1" applyBorder="1" applyAlignment="1">
      <alignment horizontal="left" wrapText="1"/>
    </xf>
    <xf numFmtId="0" fontId="24" fillId="0" borderId="10" xfId="0" applyFont="1" applyBorder="1" applyAlignment="1">
      <alignment horizontal="left" wrapText="1"/>
    </xf>
    <xf numFmtId="0" fontId="27" fillId="8" borderId="28" xfId="0" applyFont="1" applyFill="1" applyBorder="1" applyAlignment="1" applyProtection="1">
      <alignment horizontal="center" vertical="center"/>
      <protection locked="0"/>
    </xf>
    <xf numFmtId="0" fontId="27" fillId="8" borderId="22" xfId="0" applyFont="1" applyFill="1" applyBorder="1" applyAlignment="1" applyProtection="1">
      <alignment horizontal="center" vertical="center"/>
      <protection locked="0"/>
    </xf>
    <xf numFmtId="0" fontId="18" fillId="4" borderId="28" xfId="0" applyFont="1" applyFill="1" applyBorder="1" applyAlignment="1" applyProtection="1">
      <alignment horizontal="center" vertical="center" wrapText="1"/>
      <protection locked="0"/>
    </xf>
    <xf numFmtId="0" fontId="18" fillId="4" borderId="22" xfId="0" applyFont="1" applyFill="1" applyBorder="1" applyAlignment="1" applyProtection="1">
      <alignment horizontal="center" vertical="center" wrapText="1"/>
      <protection locked="0"/>
    </xf>
    <xf numFmtId="0" fontId="11" fillId="0" borderId="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9" xfId="0" applyFont="1" applyBorder="1" applyAlignment="1">
      <alignment horizontal="center" vertical="center" wrapText="1"/>
    </xf>
  </cellXfs>
  <cellStyles count="7">
    <cellStyle name="Comma" xfId="1" builtinId="3"/>
    <cellStyle name="Currency" xfId="6" builtinId="4"/>
    <cellStyle name="Normal" xfId="0" builtinId="0"/>
    <cellStyle name="Normal 2" xfId="4" xr:uid="{00000000-0005-0000-0000-000002000000}"/>
    <cellStyle name="Normal 2 2" xfId="5" xr:uid="{00000000-0005-0000-0000-000003000000}"/>
    <cellStyle name="Normal 4" xfId="2" xr:uid="{00000000-0005-0000-0000-000004000000}"/>
    <cellStyle name="Normal 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6"/>
  <sheetViews>
    <sheetView showGridLines="0" tabSelected="1" view="pageBreakPreview" zoomScaleNormal="100" zoomScaleSheetLayoutView="100" workbookViewId="0">
      <selection activeCell="B23" sqref="B23:N23"/>
    </sheetView>
  </sheetViews>
  <sheetFormatPr defaultColWidth="9.1796875" defaultRowHeight="15.5" x14ac:dyDescent="0.35"/>
  <cols>
    <col min="1" max="1" width="3.453125" style="74" customWidth="1"/>
    <col min="2" max="3" width="5.6328125" style="74" customWidth="1"/>
    <col min="4" max="16384" width="9.1796875" style="74"/>
  </cols>
  <sheetData>
    <row r="1" spans="1:15" x14ac:dyDescent="0.35">
      <c r="A1" s="171" t="s">
        <v>13</v>
      </c>
      <c r="B1" s="171"/>
      <c r="C1" s="171"/>
      <c r="D1" s="171"/>
      <c r="E1" s="171"/>
      <c r="F1" s="171"/>
      <c r="G1" s="171"/>
      <c r="H1" s="171"/>
      <c r="I1" s="171"/>
      <c r="J1" s="171"/>
      <c r="K1" s="171"/>
      <c r="L1" s="171"/>
      <c r="M1" s="171"/>
      <c r="N1" s="172"/>
      <c r="O1" s="172"/>
    </row>
    <row r="2" spans="1:15" x14ac:dyDescent="0.35">
      <c r="A2" s="173" t="s">
        <v>242</v>
      </c>
      <c r="B2" s="174"/>
      <c r="C2" s="174"/>
      <c r="D2" s="174"/>
      <c r="E2" s="174"/>
      <c r="F2" s="174"/>
      <c r="G2" s="174"/>
      <c r="H2" s="174"/>
      <c r="I2" s="174"/>
      <c r="J2" s="174"/>
      <c r="K2" s="174"/>
      <c r="L2" s="174"/>
      <c r="M2" s="174"/>
      <c r="N2" s="175"/>
      <c r="O2" s="175"/>
    </row>
    <row r="4" spans="1:15" x14ac:dyDescent="0.35">
      <c r="B4" s="7" t="s">
        <v>8</v>
      </c>
      <c r="C4" s="7"/>
    </row>
    <row r="6" spans="1:15" ht="50.25" customHeight="1" x14ac:dyDescent="0.35">
      <c r="B6" s="170" t="s">
        <v>14</v>
      </c>
      <c r="C6" s="170"/>
      <c r="D6" s="170"/>
      <c r="E6" s="170"/>
      <c r="F6" s="170"/>
      <c r="G6" s="170"/>
      <c r="H6" s="170"/>
      <c r="I6" s="170"/>
      <c r="J6" s="170"/>
      <c r="K6" s="170"/>
      <c r="L6" s="170"/>
      <c r="M6" s="170"/>
      <c r="N6" s="170"/>
    </row>
    <row r="7" spans="1:15" x14ac:dyDescent="0.35">
      <c r="B7" s="157"/>
      <c r="C7" s="157"/>
      <c r="D7" s="157"/>
      <c r="E7" s="157"/>
      <c r="F7" s="157"/>
      <c r="G7" s="157"/>
      <c r="H7" s="157"/>
      <c r="I7" s="157"/>
      <c r="J7" s="157"/>
      <c r="K7" s="157"/>
      <c r="L7" s="157"/>
      <c r="M7" s="157"/>
      <c r="N7" s="157"/>
    </row>
    <row r="8" spans="1:15" ht="36.75" customHeight="1" x14ac:dyDescent="0.35">
      <c r="B8" s="170" t="s">
        <v>17</v>
      </c>
      <c r="C8" s="170"/>
      <c r="D8" s="170"/>
      <c r="E8" s="170"/>
      <c r="F8" s="170"/>
      <c r="G8" s="170"/>
      <c r="H8" s="170"/>
      <c r="I8" s="170"/>
      <c r="J8" s="170"/>
      <c r="K8" s="170"/>
      <c r="L8" s="170"/>
      <c r="M8" s="170"/>
      <c r="N8" s="170"/>
    </row>
    <row r="9" spans="1:15" x14ac:dyDescent="0.35">
      <c r="B9" s="157"/>
      <c r="C9" s="157"/>
      <c r="D9" s="157"/>
      <c r="E9" s="157"/>
      <c r="F9" s="157"/>
      <c r="G9" s="157"/>
      <c r="H9" s="157"/>
      <c r="I9" s="157"/>
      <c r="J9" s="157"/>
      <c r="K9" s="157"/>
      <c r="L9" s="157"/>
      <c r="M9" s="157"/>
      <c r="N9" s="157"/>
    </row>
    <row r="10" spans="1:15" x14ac:dyDescent="0.35">
      <c r="A10" s="5">
        <v>1</v>
      </c>
      <c r="B10" s="158" t="s">
        <v>9</v>
      </c>
      <c r="C10" s="158"/>
      <c r="D10" s="157"/>
      <c r="E10" s="157"/>
      <c r="F10" s="157"/>
      <c r="G10" s="157"/>
      <c r="H10" s="157"/>
      <c r="I10" s="157"/>
      <c r="J10" s="157"/>
      <c r="K10" s="157"/>
      <c r="L10" s="157"/>
      <c r="M10" s="157"/>
      <c r="N10" s="157"/>
    </row>
    <row r="11" spans="1:15" x14ac:dyDescent="0.35">
      <c r="B11" s="176" t="s">
        <v>15</v>
      </c>
      <c r="C11" s="176"/>
      <c r="D11" s="176"/>
      <c r="E11" s="176"/>
      <c r="F11" s="176"/>
      <c r="G11" s="176"/>
      <c r="H11" s="176"/>
      <c r="I11" s="176"/>
      <c r="J11" s="176"/>
      <c r="K11" s="176"/>
      <c r="L11" s="176"/>
      <c r="M11" s="176"/>
      <c r="N11" s="176"/>
    </row>
    <row r="12" spans="1:15" x14ac:dyDescent="0.35">
      <c r="D12" s="6"/>
      <c r="E12" s="6"/>
      <c r="F12" s="6"/>
      <c r="J12" s="6"/>
    </row>
    <row r="13" spans="1:15" x14ac:dyDescent="0.35">
      <c r="B13" s="6" t="s">
        <v>133</v>
      </c>
      <c r="C13" s="6"/>
      <c r="D13" s="6"/>
      <c r="E13" s="6"/>
      <c r="F13" s="6"/>
      <c r="J13" s="6"/>
    </row>
    <row r="14" spans="1:15" x14ac:dyDescent="0.35">
      <c r="B14" s="6"/>
      <c r="C14" s="6"/>
      <c r="D14" s="6"/>
      <c r="E14" s="6"/>
      <c r="F14" s="6"/>
      <c r="J14" s="6"/>
    </row>
    <row r="15" spans="1:15" x14ac:dyDescent="0.35">
      <c r="A15" s="5">
        <v>2</v>
      </c>
      <c r="B15" s="159" t="s">
        <v>16</v>
      </c>
      <c r="C15" s="159"/>
    </row>
    <row r="16" spans="1:15" x14ac:dyDescent="0.35">
      <c r="A16" s="5"/>
      <c r="B16" s="170" t="s">
        <v>46</v>
      </c>
      <c r="C16" s="170"/>
      <c r="D16" s="170"/>
      <c r="E16" s="170"/>
      <c r="F16" s="170"/>
      <c r="G16" s="170"/>
      <c r="H16" s="170"/>
      <c r="I16" s="170"/>
      <c r="J16" s="170"/>
      <c r="K16" s="170"/>
      <c r="L16" s="170"/>
      <c r="M16" s="170"/>
      <c r="N16" s="170"/>
    </row>
    <row r="17" spans="1:30" x14ac:dyDescent="0.35">
      <c r="B17" s="6"/>
      <c r="C17" s="6"/>
      <c r="D17" s="6"/>
      <c r="E17" s="6"/>
      <c r="F17" s="6"/>
      <c r="J17" s="6"/>
    </row>
    <row r="18" spans="1:30" x14ac:dyDescent="0.35">
      <c r="A18" s="5">
        <v>3</v>
      </c>
      <c r="B18" s="7" t="s">
        <v>18</v>
      </c>
      <c r="C18" s="7"/>
    </row>
    <row r="19" spans="1:30" ht="36" customHeight="1" x14ac:dyDescent="0.35">
      <c r="A19" s="8"/>
      <c r="B19" s="170" t="s">
        <v>28</v>
      </c>
      <c r="C19" s="170"/>
      <c r="D19" s="170"/>
      <c r="E19" s="170"/>
      <c r="F19" s="170"/>
      <c r="G19" s="170"/>
      <c r="H19" s="170"/>
      <c r="I19" s="170"/>
      <c r="J19" s="170"/>
      <c r="K19" s="170"/>
      <c r="L19" s="170"/>
      <c r="M19" s="170"/>
      <c r="N19" s="170"/>
    </row>
    <row r="20" spans="1:30" ht="57" customHeight="1" x14ac:dyDescent="0.35">
      <c r="A20" s="8"/>
      <c r="B20" s="170" t="s">
        <v>143</v>
      </c>
      <c r="C20" s="170"/>
      <c r="D20" s="170"/>
      <c r="E20" s="170"/>
      <c r="F20" s="170"/>
      <c r="G20" s="170"/>
      <c r="H20" s="170"/>
      <c r="I20" s="170"/>
      <c r="J20" s="170"/>
      <c r="K20" s="170"/>
      <c r="L20" s="170"/>
      <c r="M20" s="170"/>
      <c r="N20" s="170"/>
      <c r="Q20" s="169"/>
      <c r="R20" s="169"/>
      <c r="S20" s="169"/>
      <c r="T20" s="169"/>
      <c r="U20" s="169"/>
      <c r="V20" s="169"/>
      <c r="W20" s="169"/>
      <c r="X20" s="169"/>
      <c r="Y20" s="169"/>
      <c r="Z20" s="169"/>
      <c r="AA20" s="169"/>
      <c r="AB20" s="169"/>
      <c r="AC20" s="169"/>
      <c r="AD20" s="169"/>
    </row>
    <row r="21" spans="1:30" ht="75" customHeight="1" x14ac:dyDescent="0.35">
      <c r="A21" s="8"/>
      <c r="B21" s="170" t="s">
        <v>194</v>
      </c>
      <c r="C21" s="170"/>
      <c r="D21" s="170"/>
      <c r="E21" s="170"/>
      <c r="F21" s="170"/>
      <c r="G21" s="170"/>
      <c r="H21" s="170"/>
      <c r="I21" s="170"/>
      <c r="J21" s="170"/>
      <c r="K21" s="170"/>
      <c r="L21" s="170"/>
      <c r="M21" s="170"/>
      <c r="N21" s="170"/>
      <c r="Q21" s="160"/>
      <c r="R21" s="160"/>
      <c r="S21" s="160"/>
      <c r="T21" s="160"/>
      <c r="U21" s="160"/>
      <c r="V21" s="160"/>
      <c r="W21" s="160"/>
      <c r="X21" s="160"/>
      <c r="Y21" s="160"/>
      <c r="Z21" s="160"/>
      <c r="AA21" s="160"/>
      <c r="AB21" s="160"/>
      <c r="AC21" s="160"/>
      <c r="AD21" s="160"/>
    </row>
    <row r="22" spans="1:30" ht="36" customHeight="1" x14ac:dyDescent="0.35">
      <c r="A22" s="8"/>
      <c r="B22" s="170" t="s">
        <v>144</v>
      </c>
      <c r="C22" s="170"/>
      <c r="D22" s="170"/>
      <c r="E22" s="170"/>
      <c r="F22" s="170"/>
      <c r="G22" s="170"/>
      <c r="H22" s="170"/>
      <c r="I22" s="170"/>
      <c r="J22" s="170"/>
      <c r="K22" s="170"/>
      <c r="L22" s="170"/>
      <c r="M22" s="170"/>
      <c r="N22" s="170"/>
    </row>
    <row r="23" spans="1:30" ht="36" customHeight="1" x14ac:dyDescent="0.35">
      <c r="A23" s="8"/>
      <c r="B23" s="170" t="s">
        <v>138</v>
      </c>
      <c r="C23" s="170"/>
      <c r="D23" s="170"/>
      <c r="E23" s="170"/>
      <c r="F23" s="170"/>
      <c r="G23" s="170"/>
      <c r="H23" s="170"/>
      <c r="I23" s="170"/>
      <c r="J23" s="170"/>
      <c r="K23" s="170"/>
      <c r="L23" s="170"/>
      <c r="M23" s="170"/>
      <c r="N23" s="170"/>
    </row>
    <row r="24" spans="1:30" s="163" customFormat="1" x14ac:dyDescent="0.35">
      <c r="A24" s="161">
        <v>4</v>
      </c>
      <c r="B24" s="162" t="s">
        <v>10</v>
      </c>
      <c r="C24" s="162"/>
    </row>
    <row r="25" spans="1:30" s="163" customFormat="1" ht="33.75" customHeight="1" x14ac:dyDescent="0.35">
      <c r="A25" s="164"/>
      <c r="B25" s="180" t="s">
        <v>34</v>
      </c>
      <c r="C25" s="180"/>
      <c r="D25" s="181"/>
      <c r="E25" s="181"/>
      <c r="F25" s="181"/>
      <c r="G25" s="181"/>
      <c r="H25" s="181"/>
      <c r="I25" s="181"/>
      <c r="J25" s="181"/>
      <c r="K25" s="181"/>
      <c r="L25" s="181"/>
      <c r="M25" s="181"/>
      <c r="N25" s="181"/>
    </row>
    <row r="26" spans="1:30" s="163" customFormat="1" x14ac:dyDescent="0.35">
      <c r="A26" s="164"/>
      <c r="B26" s="155"/>
      <c r="C26" s="155"/>
      <c r="D26" s="156"/>
      <c r="E26" s="156"/>
      <c r="F26" s="156"/>
      <c r="G26" s="156"/>
      <c r="H26" s="156"/>
      <c r="I26" s="156"/>
      <c r="J26" s="156"/>
      <c r="K26" s="156"/>
      <c r="L26" s="156"/>
      <c r="M26" s="156"/>
      <c r="N26" s="156"/>
    </row>
    <row r="27" spans="1:30" s="163" customFormat="1" x14ac:dyDescent="0.35">
      <c r="A27" s="164"/>
      <c r="B27" s="182"/>
      <c r="C27" s="183"/>
      <c r="D27" s="168" t="s">
        <v>33</v>
      </c>
      <c r="E27" s="156"/>
      <c r="F27" s="156"/>
      <c r="G27" s="156"/>
      <c r="H27" s="155"/>
      <c r="J27" s="156"/>
      <c r="K27" s="156"/>
      <c r="L27" s="156"/>
      <c r="M27" s="156"/>
      <c r="N27" s="156"/>
    </row>
    <row r="28" spans="1:30" s="163" customFormat="1" x14ac:dyDescent="0.35">
      <c r="A28" s="164"/>
      <c r="B28" s="165"/>
      <c r="C28" s="166"/>
      <c r="D28" s="168" t="s">
        <v>243</v>
      </c>
      <c r="E28" s="156"/>
      <c r="F28" s="156"/>
      <c r="G28" s="156"/>
      <c r="H28" s="155"/>
      <c r="J28" s="156"/>
      <c r="K28" s="156"/>
      <c r="L28" s="156"/>
      <c r="M28" s="156"/>
      <c r="N28" s="156"/>
    </row>
    <row r="29" spans="1:30" s="163" customFormat="1" x14ac:dyDescent="0.35">
      <c r="A29" s="164"/>
      <c r="B29" s="184"/>
      <c r="C29" s="185"/>
      <c r="D29" s="168" t="s">
        <v>11</v>
      </c>
      <c r="E29" s="156"/>
      <c r="F29" s="156"/>
      <c r="G29" s="156"/>
      <c r="H29" s="156"/>
    </row>
    <row r="30" spans="1:30" s="163" customFormat="1" x14ac:dyDescent="0.35">
      <c r="A30" s="164"/>
      <c r="E30" s="156"/>
      <c r="F30" s="156"/>
      <c r="G30" s="156"/>
      <c r="H30" s="156"/>
      <c r="I30" s="156"/>
      <c r="J30" s="156"/>
      <c r="K30" s="156"/>
      <c r="L30" s="156"/>
      <c r="M30" s="156"/>
      <c r="N30" s="156"/>
    </row>
    <row r="31" spans="1:30" s="163" customFormat="1" x14ac:dyDescent="0.35">
      <c r="A31" s="161">
        <v>5</v>
      </c>
      <c r="B31" s="162" t="s">
        <v>47</v>
      </c>
      <c r="C31" s="162"/>
      <c r="E31" s="156"/>
      <c r="F31" s="156"/>
      <c r="G31" s="156"/>
      <c r="H31" s="156"/>
      <c r="I31" s="156"/>
      <c r="J31" s="156"/>
      <c r="K31" s="156"/>
      <c r="L31" s="156"/>
      <c r="M31" s="156"/>
      <c r="N31" s="156"/>
    </row>
    <row r="32" spans="1:30" ht="35.25" customHeight="1" x14ac:dyDescent="0.35">
      <c r="A32" s="9"/>
      <c r="B32" s="170" t="s">
        <v>44</v>
      </c>
      <c r="C32" s="170"/>
      <c r="D32" s="178"/>
      <c r="E32" s="178"/>
      <c r="F32" s="178"/>
      <c r="G32" s="178"/>
      <c r="H32" s="178"/>
      <c r="I32" s="178"/>
      <c r="J32" s="178"/>
      <c r="K32" s="178"/>
      <c r="L32" s="178"/>
      <c r="M32" s="178"/>
      <c r="N32" s="178"/>
    </row>
    <row r="33" spans="1:14" x14ac:dyDescent="0.35">
      <c r="A33" s="167"/>
    </row>
    <row r="34" spans="1:14" x14ac:dyDescent="0.35">
      <c r="A34" s="161">
        <v>7</v>
      </c>
      <c r="B34" s="177" t="s">
        <v>12</v>
      </c>
      <c r="C34" s="177"/>
      <c r="D34" s="177"/>
    </row>
    <row r="35" spans="1:14" ht="36.75" customHeight="1" thickBot="1" x14ac:dyDescent="0.4">
      <c r="A35" s="9"/>
      <c r="B35" s="170" t="s">
        <v>45</v>
      </c>
      <c r="C35" s="170"/>
      <c r="D35" s="178"/>
      <c r="E35" s="178"/>
      <c r="F35" s="178"/>
      <c r="G35" s="178"/>
      <c r="H35" s="178"/>
      <c r="I35" s="178"/>
      <c r="J35" s="178"/>
      <c r="K35" s="178"/>
      <c r="L35" s="178"/>
      <c r="M35" s="178"/>
      <c r="N35" s="178"/>
    </row>
    <row r="36" spans="1:14" s="163" customFormat="1" ht="17.25" customHeight="1" x14ac:dyDescent="0.35">
      <c r="B36" s="179" t="s">
        <v>50</v>
      </c>
      <c r="C36" s="179"/>
      <c r="D36" s="179"/>
      <c r="E36" s="179"/>
      <c r="F36" s="179"/>
      <c r="G36" s="179"/>
      <c r="H36" s="179"/>
      <c r="I36" s="179"/>
      <c r="J36" s="179"/>
      <c r="K36" s="179"/>
      <c r="L36" s="179"/>
      <c r="M36" s="179"/>
      <c r="N36" s="179"/>
    </row>
  </sheetData>
  <sheetProtection algorithmName="SHA-512" hashValue="wpmEmg3WMeFtItHgVPhar1DQpgw7/G3CHPZ1H/mCoI+Z4Y7zcW44EAM+b8Aj2IWl49rccWvhg02Nd9QItjKhPw==" saltValue="lYsI0LNF+654Ffcf9oyo0w==" spinCount="100000" sheet="1" selectLockedCells="1"/>
  <mergeCells count="19">
    <mergeCell ref="B34:D34"/>
    <mergeCell ref="B35:N35"/>
    <mergeCell ref="B36:N36"/>
    <mergeCell ref="B19:N19"/>
    <mergeCell ref="B20:N20"/>
    <mergeCell ref="B22:N22"/>
    <mergeCell ref="B23:N23"/>
    <mergeCell ref="B25:N25"/>
    <mergeCell ref="B32:N32"/>
    <mergeCell ref="B27:C27"/>
    <mergeCell ref="B29:C29"/>
    <mergeCell ref="Q20:AD20"/>
    <mergeCell ref="B21:N21"/>
    <mergeCell ref="B16:N16"/>
    <mergeCell ref="A1:O1"/>
    <mergeCell ref="A2:O2"/>
    <mergeCell ref="B6:N6"/>
    <mergeCell ref="B8:N8"/>
    <mergeCell ref="B11:N11"/>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222"/>
  <sheetViews>
    <sheetView showGridLines="0" view="pageBreakPreview" zoomScaleNormal="100" zoomScaleSheetLayoutView="100" workbookViewId="0">
      <selection activeCell="L209" sqref="L209"/>
    </sheetView>
  </sheetViews>
  <sheetFormatPr defaultColWidth="9.1796875" defaultRowHeight="14" x14ac:dyDescent="0.3"/>
  <cols>
    <col min="1" max="1" width="6.08984375" style="19" customWidth="1"/>
    <col min="2" max="5" width="9.08984375" style="19" customWidth="1"/>
    <col min="6" max="6" width="2.6328125" style="19" customWidth="1"/>
    <col min="7" max="7" width="6.08984375" style="19" customWidth="1"/>
    <col min="8" max="8" width="8.08984375" style="19" customWidth="1"/>
    <col min="9" max="9" width="10.54296875" style="19" customWidth="1"/>
    <col min="10" max="10" width="17.7265625" style="19" customWidth="1"/>
    <col min="11" max="11" width="2.6328125" style="19" customWidth="1"/>
    <col min="12" max="12" width="6.08984375" style="19" customWidth="1"/>
    <col min="13" max="13" width="8.08984375" style="19" customWidth="1"/>
    <col min="14" max="14" width="9.1796875" style="19"/>
    <col min="15" max="15" width="26.26953125" style="19" customWidth="1"/>
    <col min="16" max="16" width="9.1796875" style="19" customWidth="1"/>
    <col min="17" max="17" width="9.1796875" style="28" hidden="1" customWidth="1"/>
    <col min="18" max="18" width="9.1796875" style="19" hidden="1" customWidth="1"/>
    <col min="19" max="19" width="10.7265625" style="19" hidden="1" customWidth="1"/>
    <col min="20" max="21" width="9.1796875" style="19" hidden="1" customWidth="1"/>
    <col min="22" max="23" width="9.1796875" style="19"/>
    <col min="24" max="62" width="0" style="19" hidden="1" customWidth="1"/>
    <col min="63" max="16384" width="9.1796875" style="19"/>
  </cols>
  <sheetData>
    <row r="1" spans="1:64" ht="6.75" customHeight="1" x14ac:dyDescent="0.3">
      <c r="Q1" s="20"/>
      <c r="R1" s="21"/>
    </row>
    <row r="2" spans="1:64" ht="18.75" customHeight="1" thickBot="1" x14ac:dyDescent="0.45">
      <c r="A2" s="61"/>
      <c r="B2" s="228" t="s">
        <v>136</v>
      </c>
      <c r="C2" s="228"/>
      <c r="D2" s="228"/>
      <c r="E2" s="228"/>
      <c r="F2" s="228"/>
      <c r="G2" s="228"/>
      <c r="H2" s="228"/>
      <c r="I2" s="228"/>
      <c r="J2" s="228"/>
      <c r="K2" s="228"/>
      <c r="L2" s="228"/>
      <c r="M2" s="228"/>
      <c r="N2" s="228"/>
      <c r="O2" s="228"/>
      <c r="P2" s="61"/>
      <c r="Q2" s="20"/>
      <c r="R2" s="21"/>
    </row>
    <row r="3" spans="1:64" ht="4.5" customHeight="1" x14ac:dyDescent="0.3">
      <c r="Q3" s="20"/>
      <c r="R3" s="21"/>
    </row>
    <row r="4" spans="1:64" ht="40.9" customHeight="1" x14ac:dyDescent="0.3">
      <c r="B4" s="216" t="s">
        <v>137</v>
      </c>
      <c r="C4" s="216"/>
      <c r="D4" s="216"/>
      <c r="E4" s="216"/>
      <c r="F4" s="216"/>
      <c r="G4" s="216"/>
      <c r="H4" s="216"/>
      <c r="I4" s="216"/>
      <c r="J4" s="216"/>
      <c r="K4" s="216"/>
      <c r="L4" s="216"/>
      <c r="M4" s="216"/>
      <c r="N4" s="216"/>
      <c r="O4" s="216"/>
      <c r="Q4" s="20"/>
      <c r="R4" s="21"/>
    </row>
    <row r="5" spans="1:64" ht="24" hidden="1" customHeight="1" x14ac:dyDescent="0.3">
      <c r="B5" s="46"/>
      <c r="C5" s="46"/>
      <c r="D5" s="46"/>
      <c r="E5" s="46"/>
      <c r="F5" s="46"/>
      <c r="G5" s="46"/>
      <c r="H5" s="46"/>
      <c r="I5" s="46"/>
      <c r="J5" s="46"/>
      <c r="K5" s="46"/>
      <c r="L5" s="46"/>
      <c r="M5" s="46"/>
      <c r="N5" s="46"/>
      <c r="O5" s="46"/>
      <c r="Q5" s="20"/>
      <c r="R5" s="21"/>
    </row>
    <row r="6" spans="1:64" x14ac:dyDescent="0.3">
      <c r="B6" s="23" t="s">
        <v>36</v>
      </c>
      <c r="C6" s="221"/>
      <c r="D6" s="222"/>
      <c r="E6" s="222"/>
      <c r="F6" s="222"/>
      <c r="G6" s="223"/>
      <c r="K6" s="22" t="str">
        <f>IF(SUM(Q6:R11)&gt;0,"Complete all text boxes","")</f>
        <v>Complete all text boxes</v>
      </c>
      <c r="Q6" s="20">
        <f>IF(C6="",1,0)</f>
        <v>1</v>
      </c>
      <c r="R6" s="21"/>
    </row>
    <row r="7" spans="1:64" ht="8.25" customHeight="1" x14ac:dyDescent="0.3">
      <c r="Q7" s="20"/>
      <c r="R7" s="21"/>
    </row>
    <row r="8" spans="1:64" x14ac:dyDescent="0.3">
      <c r="B8" s="23" t="s">
        <v>41</v>
      </c>
      <c r="C8" s="221"/>
      <c r="D8" s="222"/>
      <c r="E8" s="222"/>
      <c r="F8" s="222"/>
      <c r="G8" s="223"/>
      <c r="Q8" s="20">
        <f>IF(C8="",1,0)</f>
        <v>1</v>
      </c>
      <c r="R8" s="21"/>
    </row>
    <row r="9" spans="1:64" x14ac:dyDescent="0.3">
      <c r="B9" s="23" t="s">
        <v>42</v>
      </c>
      <c r="C9" s="221"/>
      <c r="D9" s="222"/>
      <c r="E9" s="222"/>
      <c r="F9" s="222"/>
      <c r="G9" s="223"/>
      <c r="J9" s="23" t="s">
        <v>37</v>
      </c>
      <c r="K9" s="221"/>
      <c r="L9" s="222"/>
      <c r="M9" s="222"/>
      <c r="N9" s="222"/>
      <c r="O9" s="223"/>
      <c r="Q9" s="20">
        <f>IF(C9="",1,0)</f>
        <v>1</v>
      </c>
      <c r="R9" s="21">
        <f>IF(K9="",1,0)</f>
        <v>1</v>
      </c>
    </row>
    <row r="10" spans="1:64" x14ac:dyDescent="0.3">
      <c r="B10" s="23" t="s">
        <v>39</v>
      </c>
      <c r="C10" s="221"/>
      <c r="D10" s="222"/>
      <c r="E10" s="222"/>
      <c r="F10" s="222"/>
      <c r="G10" s="223"/>
      <c r="J10" s="23" t="s">
        <v>38</v>
      </c>
      <c r="K10" s="221"/>
      <c r="L10" s="222"/>
      <c r="M10" s="222"/>
      <c r="N10" s="222"/>
      <c r="O10" s="223"/>
      <c r="Q10" s="20">
        <f>IF(C10="",1,0)</f>
        <v>1</v>
      </c>
      <c r="R10" s="21">
        <f>IF(K10="",1,0)</f>
        <v>1</v>
      </c>
    </row>
    <row r="11" spans="1:64" x14ac:dyDescent="0.3">
      <c r="B11" s="23" t="s">
        <v>40</v>
      </c>
      <c r="C11" s="221"/>
      <c r="D11" s="222"/>
      <c r="E11" s="222"/>
      <c r="F11" s="222"/>
      <c r="G11" s="223"/>
      <c r="Q11" s="20">
        <f>IF(C11="",1,0)</f>
        <v>1</v>
      </c>
      <c r="R11" s="21"/>
      <c r="T11" s="29"/>
    </row>
    <row r="12" spans="1:64" ht="9.75" customHeight="1" x14ac:dyDescent="0.3">
      <c r="Q12" s="19"/>
      <c r="R12" s="24" t="s">
        <v>35</v>
      </c>
    </row>
    <row r="13" spans="1:64" s="35" customFormat="1" ht="15" customHeight="1" x14ac:dyDescent="0.4">
      <c r="B13" s="25" t="s">
        <v>18</v>
      </c>
      <c r="C13" s="26"/>
      <c r="D13" s="26"/>
      <c r="E13" s="26"/>
      <c r="F13" s="26"/>
      <c r="G13" s="26"/>
      <c r="H13" s="26"/>
      <c r="I13" s="26"/>
      <c r="J13" s="26"/>
      <c r="K13" s="26"/>
      <c r="L13" s="26"/>
      <c r="M13" s="26"/>
      <c r="N13" s="26"/>
      <c r="O13" s="26"/>
      <c r="P13" s="37"/>
      <c r="Q13" s="37"/>
      <c r="R13" s="37"/>
      <c r="S13" s="37"/>
      <c r="T13" s="37"/>
      <c r="U13" s="37"/>
      <c r="V13" s="37"/>
      <c r="W13" s="37"/>
      <c r="X13" s="37"/>
      <c r="Y13" s="37"/>
      <c r="Z13" s="37"/>
      <c r="AA13" s="37"/>
      <c r="AB13" s="37"/>
      <c r="AC13" s="37"/>
      <c r="AF13" s="38"/>
      <c r="AH13" s="36" t="s">
        <v>18</v>
      </c>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L13" s="38"/>
    </row>
    <row r="14" spans="1:64" s="35" customFormat="1" ht="28.9" customHeight="1" x14ac:dyDescent="0.35">
      <c r="B14" s="224" t="s">
        <v>139</v>
      </c>
      <c r="C14" s="225"/>
      <c r="D14" s="225"/>
      <c r="E14" s="225"/>
      <c r="F14" s="225"/>
      <c r="G14" s="225"/>
      <c r="H14" s="225"/>
      <c r="I14" s="225"/>
      <c r="J14" s="225"/>
      <c r="K14" s="225"/>
      <c r="L14" s="225"/>
      <c r="M14" s="225"/>
      <c r="N14" s="225"/>
      <c r="O14" s="225"/>
      <c r="P14" s="45"/>
      <c r="Q14" s="37"/>
      <c r="R14" s="37"/>
      <c r="S14" s="37"/>
      <c r="T14" s="37"/>
      <c r="U14" s="37"/>
      <c r="V14" s="37"/>
      <c r="W14" s="37"/>
      <c r="X14" s="37"/>
      <c r="Y14" s="37"/>
      <c r="Z14" s="37"/>
      <c r="AA14" s="37"/>
      <c r="AB14" s="37"/>
      <c r="AC14" s="37"/>
      <c r="AF14" s="38"/>
      <c r="AI14" s="39" t="s">
        <v>51</v>
      </c>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L14" s="38"/>
    </row>
    <row r="15" spans="1:64" s="35" customFormat="1" ht="43.5" customHeight="1" x14ac:dyDescent="0.35">
      <c r="B15" s="226" t="s">
        <v>192</v>
      </c>
      <c r="C15" s="226"/>
      <c r="D15" s="226"/>
      <c r="E15" s="226"/>
      <c r="F15" s="226"/>
      <c r="G15" s="226"/>
      <c r="H15" s="226"/>
      <c r="I15" s="226"/>
      <c r="J15" s="226"/>
      <c r="K15" s="226"/>
      <c r="L15" s="226"/>
      <c r="M15" s="226"/>
      <c r="N15" s="226"/>
      <c r="O15" s="226"/>
      <c r="P15" s="45"/>
      <c r="Q15" s="37"/>
      <c r="R15" s="37"/>
      <c r="S15" s="37"/>
      <c r="T15" s="37"/>
      <c r="U15" s="37"/>
      <c r="V15" s="37"/>
      <c r="W15" s="37"/>
      <c r="X15" s="37"/>
      <c r="Y15" s="37"/>
      <c r="Z15" s="37"/>
      <c r="AA15" s="37"/>
      <c r="AB15" s="37"/>
      <c r="AC15" s="37"/>
      <c r="AF15" s="38"/>
      <c r="AI15" s="39"/>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L15" s="38"/>
    </row>
    <row r="16" spans="1:64" s="35" customFormat="1" ht="15" customHeight="1" x14ac:dyDescent="0.35">
      <c r="B16" s="226" t="s">
        <v>151</v>
      </c>
      <c r="C16" s="227"/>
      <c r="D16" s="227"/>
      <c r="E16" s="227"/>
      <c r="F16" s="227"/>
      <c r="G16" s="227"/>
      <c r="H16" s="227"/>
      <c r="I16" s="227"/>
      <c r="J16" s="227"/>
      <c r="K16" s="227"/>
      <c r="L16" s="227"/>
      <c r="M16" s="227"/>
      <c r="N16" s="227"/>
      <c r="O16" s="227"/>
      <c r="P16" s="227"/>
      <c r="Q16" s="37"/>
      <c r="R16" s="37"/>
      <c r="S16" s="37"/>
      <c r="T16" s="37"/>
      <c r="U16" s="37"/>
      <c r="V16" s="37"/>
      <c r="W16" s="37"/>
      <c r="X16" s="37"/>
      <c r="Y16" s="37"/>
      <c r="Z16" s="37"/>
      <c r="AA16" s="37"/>
      <c r="AB16" s="37"/>
      <c r="AC16" s="37"/>
      <c r="AF16" s="38"/>
      <c r="AI16" s="39" t="s">
        <v>65</v>
      </c>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L16" s="38"/>
    </row>
    <row r="17" spans="1:64" s="35" customFormat="1" ht="15.75" customHeight="1" x14ac:dyDescent="0.35">
      <c r="B17" s="226" t="s">
        <v>150</v>
      </c>
      <c r="C17" s="227"/>
      <c r="D17" s="227"/>
      <c r="E17" s="227"/>
      <c r="F17" s="227"/>
      <c r="G17" s="227"/>
      <c r="H17" s="227"/>
      <c r="I17" s="227"/>
      <c r="J17" s="227"/>
      <c r="K17" s="227"/>
      <c r="L17" s="227"/>
      <c r="M17" s="227"/>
      <c r="N17" s="227"/>
      <c r="O17" s="227"/>
      <c r="P17" s="227"/>
      <c r="Q17" s="37"/>
      <c r="R17" s="37"/>
      <c r="S17" s="37"/>
      <c r="T17" s="37"/>
      <c r="U17" s="37"/>
      <c r="V17" s="37"/>
      <c r="W17" s="37"/>
      <c r="X17" s="37"/>
      <c r="Y17" s="37"/>
      <c r="Z17" s="37"/>
      <c r="AA17" s="37"/>
      <c r="AB17" s="37"/>
      <c r="AC17" s="37"/>
      <c r="AF17" s="38"/>
      <c r="AI17" s="39" t="s">
        <v>52</v>
      </c>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L17" s="38"/>
    </row>
    <row r="18" spans="1:64" s="35" customFormat="1" ht="32.25" customHeight="1" x14ac:dyDescent="0.35">
      <c r="B18" s="226" t="s">
        <v>60</v>
      </c>
      <c r="C18" s="227"/>
      <c r="D18" s="227"/>
      <c r="E18" s="227"/>
      <c r="F18" s="227"/>
      <c r="G18" s="227"/>
      <c r="H18" s="227"/>
      <c r="I18" s="227"/>
      <c r="J18" s="227"/>
      <c r="K18" s="227"/>
      <c r="L18" s="227"/>
      <c r="M18" s="227"/>
      <c r="N18" s="227"/>
      <c r="O18" s="227"/>
      <c r="P18" s="44"/>
      <c r="Q18" s="37"/>
      <c r="R18" s="37"/>
      <c r="S18" s="37"/>
      <c r="T18" s="37"/>
      <c r="U18" s="37"/>
      <c r="V18" s="37"/>
      <c r="W18" s="37"/>
      <c r="X18" s="37"/>
      <c r="Y18" s="37"/>
      <c r="Z18" s="37"/>
      <c r="AA18" s="37"/>
      <c r="AB18" s="37"/>
      <c r="AC18" s="37"/>
      <c r="AF18" s="38"/>
      <c r="AI18" s="39" t="s">
        <v>53</v>
      </c>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L18" s="38"/>
    </row>
    <row r="19" spans="1:64" s="35" customFormat="1" ht="31.5" customHeight="1" x14ac:dyDescent="0.3">
      <c r="B19" s="226" t="s">
        <v>140</v>
      </c>
      <c r="C19" s="226"/>
      <c r="D19" s="226"/>
      <c r="E19" s="226"/>
      <c r="F19" s="226"/>
      <c r="G19" s="226"/>
      <c r="H19" s="226"/>
      <c r="I19" s="226"/>
      <c r="J19" s="226"/>
      <c r="K19" s="226"/>
      <c r="L19" s="226"/>
      <c r="M19" s="226"/>
      <c r="N19" s="226"/>
      <c r="O19" s="226"/>
      <c r="P19" s="44"/>
      <c r="Q19" s="37"/>
      <c r="R19" s="37"/>
      <c r="S19" s="37"/>
      <c r="T19" s="37"/>
      <c r="U19" s="37"/>
      <c r="V19" s="37"/>
      <c r="W19" s="37"/>
      <c r="X19" s="37"/>
      <c r="Y19" s="37"/>
      <c r="Z19" s="37"/>
      <c r="AA19" s="37"/>
      <c r="AB19" s="37"/>
      <c r="AC19" s="37"/>
      <c r="AF19" s="38"/>
      <c r="AI19" s="39"/>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L19" s="38"/>
    </row>
    <row r="20" spans="1:64" ht="4.5" customHeight="1" x14ac:dyDescent="0.3">
      <c r="Q20" s="19"/>
      <c r="R20" s="24"/>
    </row>
    <row r="21" spans="1:64" hidden="1" x14ac:dyDescent="0.3">
      <c r="Q21" s="20"/>
      <c r="R21" s="21"/>
    </row>
    <row r="22" spans="1:64" ht="14.5" thickBot="1" x14ac:dyDescent="0.35">
      <c r="A22" s="61"/>
      <c r="B22" s="70" t="s">
        <v>29</v>
      </c>
      <c r="C22" s="61"/>
      <c r="D22" s="61"/>
      <c r="E22" s="61"/>
      <c r="F22" s="61"/>
      <c r="G22" s="61"/>
      <c r="H22" s="61"/>
      <c r="I22" s="61"/>
      <c r="J22" s="61"/>
      <c r="K22" s="61"/>
      <c r="L22" s="61"/>
      <c r="M22" s="61"/>
      <c r="N22" s="61"/>
      <c r="O22" s="61"/>
      <c r="P22" s="61"/>
      <c r="Q22" s="20"/>
      <c r="R22" s="20" t="s">
        <v>35</v>
      </c>
    </row>
    <row r="23" spans="1:64" ht="19.5" customHeight="1" x14ac:dyDescent="0.3">
      <c r="B23" s="229" t="str">
        <f>IF(SUM(Q26:R37)&gt;0,"Enter a numerical value (which may be '0') in all blue cells below.","")</f>
        <v>Enter a numerical value (which may be '0') in all blue cells below.</v>
      </c>
      <c r="C23" s="229"/>
      <c r="D23" s="229"/>
      <c r="E23" s="229"/>
      <c r="F23" s="229"/>
      <c r="G23" s="229"/>
      <c r="H23" s="229"/>
      <c r="I23" s="229"/>
      <c r="J23" s="229"/>
      <c r="K23" s="229"/>
      <c r="L23" s="229"/>
      <c r="M23" s="229"/>
      <c r="N23" s="229"/>
      <c r="O23" s="229"/>
      <c r="Q23" s="20"/>
      <c r="R23" s="21"/>
    </row>
    <row r="24" spans="1:64" hidden="1" x14ac:dyDescent="0.3">
      <c r="Q24" s="20"/>
      <c r="R24" s="21"/>
    </row>
    <row r="25" spans="1:64" x14ac:dyDescent="0.3">
      <c r="B25" s="11" t="s">
        <v>0</v>
      </c>
      <c r="C25" s="11" t="s">
        <v>1</v>
      </c>
      <c r="D25" s="13"/>
      <c r="E25" s="13"/>
      <c r="F25" s="13"/>
      <c r="G25" s="13"/>
      <c r="H25" s="13"/>
      <c r="I25" s="13"/>
      <c r="J25" s="234"/>
      <c r="K25" s="235"/>
      <c r="L25" s="154" t="s">
        <v>59</v>
      </c>
      <c r="Q25" s="20"/>
      <c r="R25" s="21"/>
    </row>
    <row r="26" spans="1:64" x14ac:dyDescent="0.3">
      <c r="B26" s="10"/>
      <c r="C26" s="12">
        <f>IF(B26&gt;0,B26/$B$30,0%)</f>
        <v>0</v>
      </c>
      <c r="D26" s="219" t="s">
        <v>2</v>
      </c>
      <c r="E26" s="220"/>
      <c r="F26" s="220"/>
      <c r="G26" s="220"/>
      <c r="H26" s="220"/>
      <c r="I26" s="220"/>
      <c r="J26" s="220"/>
      <c r="K26" s="34"/>
      <c r="Q26" s="20">
        <f>IF(B26="",1,0)</f>
        <v>1</v>
      </c>
      <c r="R26" s="20">
        <f>IF(J28="",1,IF(L28="",1,IF(M28="",1,0)))</f>
        <v>1</v>
      </c>
    </row>
    <row r="27" spans="1:64" x14ac:dyDescent="0.3">
      <c r="B27" s="10"/>
      <c r="C27" s="12">
        <f>IF(B27&gt;0,B27/$B$30,0%)</f>
        <v>0</v>
      </c>
      <c r="D27" s="47" t="s">
        <v>160</v>
      </c>
      <c r="E27" s="47"/>
      <c r="F27" s="47"/>
      <c r="G27" s="47"/>
      <c r="H27" s="47"/>
      <c r="I27" s="47"/>
      <c r="J27" s="47" t="s">
        <v>19</v>
      </c>
      <c r="K27" s="17" t="s">
        <v>20</v>
      </c>
      <c r="L27" s="14"/>
      <c r="M27" s="14" t="s">
        <v>21</v>
      </c>
      <c r="N27" s="14"/>
      <c r="Q27" s="20">
        <f>IF(B27="",1,0)</f>
        <v>1</v>
      </c>
      <c r="R27" s="20">
        <f>IF(J29="",1,IF(L29="",1,IF(M29="",1,0)))</f>
        <v>1</v>
      </c>
    </row>
    <row r="28" spans="1:64" x14ac:dyDescent="0.3">
      <c r="B28" s="10"/>
      <c r="C28" s="12">
        <f>IF(B28&gt;0,B28/$B$30,0%)</f>
        <v>0</v>
      </c>
      <c r="D28" s="47" t="s">
        <v>3</v>
      </c>
      <c r="E28" s="47"/>
      <c r="F28" s="47"/>
      <c r="G28" s="47"/>
      <c r="H28" s="47"/>
      <c r="I28" s="47"/>
      <c r="J28" s="15"/>
      <c r="K28" s="204"/>
      <c r="L28" s="204"/>
      <c r="M28" s="16"/>
      <c r="N28" s="17" t="s">
        <v>22</v>
      </c>
      <c r="Q28" s="20">
        <f>IF(B28="",1,0)</f>
        <v>1</v>
      </c>
      <c r="R28" s="20">
        <f>IF(J30="",1,IF(L30="",1,IF(M30="",1,0)))</f>
        <v>1</v>
      </c>
    </row>
    <row r="29" spans="1:64" x14ac:dyDescent="0.3">
      <c r="B29" s="10"/>
      <c r="C29" s="12">
        <f>IF(B29&gt;0,B29/$B$30,0%)</f>
        <v>0</v>
      </c>
      <c r="D29" s="47" t="s">
        <v>241</v>
      </c>
      <c r="E29" s="47"/>
      <c r="F29" s="47"/>
      <c r="G29" s="47"/>
      <c r="H29" s="47"/>
      <c r="I29" s="47"/>
      <c r="J29" s="15"/>
      <c r="K29" s="204"/>
      <c r="L29" s="204"/>
      <c r="M29" s="16"/>
      <c r="N29" s="17" t="s">
        <v>23</v>
      </c>
      <c r="Q29" s="20">
        <f>IF(B29="",1,0)</f>
        <v>1</v>
      </c>
      <c r="R29" s="20">
        <f>IF(J31="",1,IF(L31="",1,IF(M31="",1,0)))</f>
        <v>1</v>
      </c>
    </row>
    <row r="30" spans="1:64" x14ac:dyDescent="0.3">
      <c r="B30" s="1">
        <f>SUM(B26:B29)</f>
        <v>0</v>
      </c>
      <c r="C30" s="2">
        <f>IF(B30&gt;0,B30/B33,0%)</f>
        <v>0</v>
      </c>
      <c r="D30" s="217" t="s">
        <v>4</v>
      </c>
      <c r="E30" s="218"/>
      <c r="F30" s="218"/>
      <c r="G30" s="47"/>
      <c r="H30" s="47"/>
      <c r="I30" s="47"/>
      <c r="J30" s="15"/>
      <c r="K30" s="204"/>
      <c r="L30" s="204"/>
      <c r="M30" s="16"/>
      <c r="N30" s="17" t="s">
        <v>24</v>
      </c>
      <c r="Q30" s="20"/>
      <c r="R30" s="20">
        <f>IF(J32="",1,IF(L32="",1,IF(M32="",1,0)))</f>
        <v>1</v>
      </c>
    </row>
    <row r="31" spans="1:64" x14ac:dyDescent="0.3">
      <c r="B31" s="10"/>
      <c r="C31" s="12">
        <f>IF(B31&gt;0,B31/$B$33,0%)</f>
        <v>0</v>
      </c>
      <c r="D31" s="219" t="s">
        <v>5</v>
      </c>
      <c r="E31" s="220"/>
      <c r="F31" s="220"/>
      <c r="G31" s="13"/>
      <c r="H31" s="13"/>
      <c r="I31" s="13"/>
      <c r="J31" s="15"/>
      <c r="K31" s="204"/>
      <c r="L31" s="204"/>
      <c r="M31" s="16"/>
      <c r="N31" s="17" t="s">
        <v>25</v>
      </c>
      <c r="Q31" s="20">
        <f>IF(B31="",1,0)</f>
        <v>1</v>
      </c>
      <c r="R31" s="21"/>
    </row>
    <row r="32" spans="1:64" x14ac:dyDescent="0.3">
      <c r="B32" s="10"/>
      <c r="C32" s="12">
        <f>IF(B32&gt;0,B32/$B$33,0%)</f>
        <v>0</v>
      </c>
      <c r="D32" s="219" t="s">
        <v>6</v>
      </c>
      <c r="E32" s="220"/>
      <c r="F32" s="220"/>
      <c r="G32" s="13"/>
      <c r="H32" s="13"/>
      <c r="I32" s="13"/>
      <c r="J32" s="15"/>
      <c r="K32" s="204"/>
      <c r="L32" s="204"/>
      <c r="M32" s="16"/>
      <c r="N32" s="17" t="s">
        <v>26</v>
      </c>
      <c r="Q32" s="20">
        <f>IF(B32="",1,0)</f>
        <v>1</v>
      </c>
      <c r="R32" s="21"/>
    </row>
    <row r="33" spans="2:18" x14ac:dyDescent="0.3">
      <c r="B33" s="3">
        <f>SUM(B30:B32)</f>
        <v>0</v>
      </c>
      <c r="C33" s="4">
        <f>SUM(C30:C32)</f>
        <v>0</v>
      </c>
      <c r="D33" s="14" t="s">
        <v>7</v>
      </c>
      <c r="E33" s="14"/>
      <c r="F33" s="14"/>
      <c r="G33" s="14"/>
      <c r="H33" s="14"/>
      <c r="I33" s="14"/>
      <c r="J33" s="18">
        <f>SUM(J28:J32)</f>
        <v>0</v>
      </c>
      <c r="K33" s="205"/>
      <c r="L33" s="206"/>
      <c r="M33" s="14"/>
      <c r="N33" s="17" t="s">
        <v>27</v>
      </c>
      <c r="Q33" s="20"/>
      <c r="R33" s="21">
        <f>IF(M35="",1,0)</f>
        <v>1</v>
      </c>
    </row>
    <row r="34" spans="2:18" x14ac:dyDescent="0.3">
      <c r="Q34" s="20"/>
      <c r="R34" s="21"/>
    </row>
    <row r="35" spans="2:18" x14ac:dyDescent="0.3">
      <c r="B35" s="10">
        <f>+B26</f>
        <v>0</v>
      </c>
      <c r="C35" s="12">
        <f>IF(B35&gt;0,B35/$B$30,0%)</f>
        <v>0</v>
      </c>
      <c r="D35" s="219" t="s">
        <v>2</v>
      </c>
      <c r="E35" s="220"/>
      <c r="F35" s="220"/>
      <c r="G35" s="220"/>
      <c r="H35" s="220"/>
      <c r="I35" s="220"/>
      <c r="J35" s="220"/>
      <c r="K35" s="14"/>
      <c r="M35" s="16"/>
      <c r="N35" s="17" t="s">
        <v>49</v>
      </c>
      <c r="Q35" s="20">
        <f>IF(B35="",1,0)</f>
        <v>0</v>
      </c>
      <c r="R35" s="21"/>
    </row>
    <row r="36" spans="2:18" x14ac:dyDescent="0.3">
      <c r="B36" s="47"/>
      <c r="C36" s="40"/>
      <c r="D36" s="47"/>
      <c r="E36" s="47"/>
      <c r="F36" s="47"/>
      <c r="G36" s="47"/>
      <c r="H36" s="47"/>
      <c r="I36" s="47"/>
      <c r="J36" s="47"/>
      <c r="Q36" s="20"/>
      <c r="R36" s="21"/>
    </row>
    <row r="37" spans="2:18" x14ac:dyDescent="0.3">
      <c r="B37" s="10"/>
      <c r="C37" s="12">
        <f>IF(B37&gt;0,B37/$B$33,0%)</f>
        <v>0</v>
      </c>
      <c r="D37" s="219" t="s">
        <v>141</v>
      </c>
      <c r="E37" s="220"/>
      <c r="F37" s="220"/>
      <c r="G37" s="47"/>
      <c r="H37" s="47"/>
      <c r="I37" s="47"/>
      <c r="J37" s="47"/>
      <c r="Q37" s="20">
        <f>IF(B37="",1,0)</f>
        <v>1</v>
      </c>
      <c r="R37" s="21"/>
    </row>
    <row r="38" spans="2:18" x14ac:dyDescent="0.3">
      <c r="B38" s="10"/>
      <c r="C38" s="12">
        <f>IF(B38&gt;0,B38/$B$33,0%)</f>
        <v>0</v>
      </c>
      <c r="D38" s="219" t="s">
        <v>142</v>
      </c>
      <c r="E38" s="220"/>
      <c r="F38" s="220"/>
      <c r="G38" s="47"/>
      <c r="H38" s="47"/>
      <c r="I38" s="47"/>
      <c r="J38" s="47"/>
      <c r="Q38" s="20">
        <f>IF(B38="",1,0)</f>
        <v>1</v>
      </c>
      <c r="R38" s="21"/>
    </row>
    <row r="39" spans="2:18" x14ac:dyDescent="0.3">
      <c r="B39" s="47"/>
      <c r="C39" s="40"/>
      <c r="D39" s="47"/>
      <c r="E39" s="47"/>
      <c r="F39" s="47"/>
      <c r="G39" s="47"/>
      <c r="H39" s="47"/>
      <c r="I39" s="47"/>
      <c r="J39" s="47"/>
      <c r="Q39" s="20"/>
      <c r="R39" s="21"/>
    </row>
    <row r="40" spans="2:18" x14ac:dyDescent="0.3">
      <c r="B40" s="29" t="s">
        <v>64</v>
      </c>
      <c r="C40" s="40"/>
      <c r="D40" s="47"/>
      <c r="E40" s="47"/>
      <c r="F40" s="47"/>
      <c r="G40" s="47"/>
      <c r="H40" s="47"/>
      <c r="I40" s="47"/>
      <c r="J40" s="47"/>
      <c r="Q40" s="20"/>
      <c r="R40" s="21"/>
    </row>
    <row r="41" spans="2:18" ht="40.15" customHeight="1" x14ac:dyDescent="0.3">
      <c r="B41" s="231"/>
      <c r="C41" s="232"/>
      <c r="D41" s="232"/>
      <c r="E41" s="232"/>
      <c r="F41" s="232"/>
      <c r="G41" s="232"/>
      <c r="H41" s="232"/>
      <c r="I41" s="232"/>
      <c r="J41" s="232"/>
      <c r="K41" s="232"/>
      <c r="L41" s="232"/>
      <c r="M41" s="232"/>
      <c r="N41" s="232"/>
      <c r="O41" s="233"/>
      <c r="Q41" s="20"/>
      <c r="R41" s="21">
        <v>700</v>
      </c>
    </row>
    <row r="42" spans="2:18" x14ac:dyDescent="0.3">
      <c r="B42" s="30" t="s">
        <v>43</v>
      </c>
      <c r="C42" s="31"/>
      <c r="E42" s="132">
        <f>R41-LEN(B41)</f>
        <v>700</v>
      </c>
      <c r="F42" s="47"/>
      <c r="G42" s="47"/>
      <c r="H42" s="47"/>
      <c r="I42" s="47"/>
      <c r="J42" s="47"/>
      <c r="Q42" s="20"/>
      <c r="R42" s="21"/>
    </row>
    <row r="43" spans="2:18" ht="7" customHeight="1" x14ac:dyDescent="0.3">
      <c r="B43" s="29"/>
      <c r="C43" s="40"/>
      <c r="D43" s="47"/>
      <c r="E43" s="47"/>
      <c r="F43" s="47"/>
      <c r="G43" s="47"/>
      <c r="H43" s="47"/>
      <c r="I43" s="47"/>
      <c r="J43" s="47"/>
      <c r="Q43" s="20"/>
      <c r="R43" s="21"/>
    </row>
    <row r="44" spans="2:18" x14ac:dyDescent="0.3">
      <c r="B44" s="29" t="s">
        <v>54</v>
      </c>
      <c r="C44" s="40"/>
      <c r="D44" s="47"/>
      <c r="E44" s="47"/>
      <c r="F44" s="47"/>
      <c r="G44" s="47"/>
      <c r="H44" s="47"/>
      <c r="I44" s="47"/>
      <c r="J44" s="47"/>
      <c r="Q44" s="20"/>
      <c r="R44" s="21"/>
    </row>
    <row r="45" spans="2:18" ht="40.9" customHeight="1" x14ac:dyDescent="0.3">
      <c r="B45" s="231"/>
      <c r="C45" s="232"/>
      <c r="D45" s="232"/>
      <c r="E45" s="232"/>
      <c r="F45" s="232"/>
      <c r="G45" s="232"/>
      <c r="H45" s="232"/>
      <c r="I45" s="232"/>
      <c r="J45" s="232"/>
      <c r="K45" s="232"/>
      <c r="L45" s="232"/>
      <c r="M45" s="232"/>
      <c r="N45" s="232"/>
      <c r="O45" s="233"/>
      <c r="Q45" s="20"/>
      <c r="R45" s="21">
        <v>700</v>
      </c>
    </row>
    <row r="46" spans="2:18" x14ac:dyDescent="0.3">
      <c r="B46" s="30" t="s">
        <v>43</v>
      </c>
      <c r="C46" s="31"/>
      <c r="E46" s="132">
        <f>R45-LEN(B45)</f>
        <v>700</v>
      </c>
      <c r="F46" s="47"/>
      <c r="G46" s="47"/>
      <c r="H46" s="47"/>
      <c r="I46" s="47"/>
      <c r="J46" s="47"/>
      <c r="Q46" s="20"/>
      <c r="R46" s="21"/>
    </row>
    <row r="47" spans="2:18" ht="7" customHeight="1" x14ac:dyDescent="0.3">
      <c r="B47" s="29"/>
      <c r="C47" s="40"/>
      <c r="D47" s="47"/>
      <c r="E47" s="47"/>
      <c r="F47" s="47"/>
      <c r="G47" s="47"/>
      <c r="H47" s="47"/>
      <c r="I47" s="47"/>
      <c r="J47" s="47"/>
      <c r="Q47" s="20"/>
      <c r="R47" s="21"/>
    </row>
    <row r="48" spans="2:18" x14ac:dyDescent="0.3">
      <c r="B48" s="29" t="s">
        <v>55</v>
      </c>
      <c r="C48" s="40"/>
      <c r="D48" s="47"/>
      <c r="E48" s="47"/>
      <c r="F48" s="47"/>
      <c r="G48" s="47"/>
      <c r="H48" s="47"/>
      <c r="I48" s="47"/>
      <c r="J48" s="47"/>
      <c r="Q48" s="20"/>
      <c r="R48" s="21"/>
    </row>
    <row r="49" spans="2:18" ht="40.9" customHeight="1" x14ac:dyDescent="0.3">
      <c r="B49" s="231"/>
      <c r="C49" s="232"/>
      <c r="D49" s="232"/>
      <c r="E49" s="232"/>
      <c r="F49" s="232"/>
      <c r="G49" s="232"/>
      <c r="H49" s="232"/>
      <c r="I49" s="232"/>
      <c r="J49" s="232"/>
      <c r="K49" s="232"/>
      <c r="L49" s="232"/>
      <c r="M49" s="232"/>
      <c r="N49" s="232"/>
      <c r="O49" s="233"/>
      <c r="Q49" s="20"/>
      <c r="R49" s="21">
        <v>700</v>
      </c>
    </row>
    <row r="50" spans="2:18" x14ac:dyDescent="0.3">
      <c r="B50" s="30" t="s">
        <v>43</v>
      </c>
      <c r="C50" s="31"/>
      <c r="E50" s="132">
        <f>R49-LEN(B49)</f>
        <v>700</v>
      </c>
      <c r="F50" s="47"/>
      <c r="G50" s="47"/>
      <c r="H50" s="47"/>
      <c r="I50" s="47"/>
      <c r="J50" s="47"/>
      <c r="Q50" s="20"/>
      <c r="R50" s="21"/>
    </row>
    <row r="51" spans="2:18" ht="7" customHeight="1" x14ac:dyDescent="0.3">
      <c r="B51" s="30"/>
      <c r="C51" s="31"/>
      <c r="D51" s="31"/>
      <c r="E51" s="47"/>
      <c r="F51" s="47"/>
      <c r="G51" s="47"/>
      <c r="H51" s="47"/>
      <c r="I51" s="47"/>
      <c r="J51" s="47"/>
      <c r="Q51" s="20"/>
      <c r="R51" s="21"/>
    </row>
    <row r="52" spans="2:18" x14ac:dyDescent="0.3">
      <c r="B52" s="29" t="s">
        <v>56</v>
      </c>
      <c r="C52" s="40"/>
      <c r="D52" s="47"/>
      <c r="E52" s="47"/>
      <c r="F52" s="47"/>
      <c r="G52" s="47"/>
      <c r="H52" s="47"/>
      <c r="I52" s="47"/>
      <c r="J52" s="47"/>
      <c r="Q52" s="20"/>
      <c r="R52" s="21"/>
    </row>
    <row r="53" spans="2:18" ht="40.9" customHeight="1" x14ac:dyDescent="0.3">
      <c r="B53" s="231"/>
      <c r="C53" s="232"/>
      <c r="D53" s="232"/>
      <c r="E53" s="232"/>
      <c r="F53" s="232"/>
      <c r="G53" s="232"/>
      <c r="H53" s="232"/>
      <c r="I53" s="232"/>
      <c r="J53" s="232"/>
      <c r="K53" s="232"/>
      <c r="L53" s="232"/>
      <c r="M53" s="232"/>
      <c r="N53" s="232"/>
      <c r="O53" s="233"/>
      <c r="Q53" s="20"/>
      <c r="R53" s="21">
        <v>700</v>
      </c>
    </row>
    <row r="54" spans="2:18" x14ac:dyDescent="0.3">
      <c r="B54" s="30" t="s">
        <v>43</v>
      </c>
      <c r="C54" s="31"/>
      <c r="E54" s="132">
        <f>R53-LEN(B53)</f>
        <v>700</v>
      </c>
      <c r="F54" s="47"/>
      <c r="G54" s="47"/>
      <c r="H54" s="47"/>
      <c r="I54" s="47"/>
      <c r="J54" s="47"/>
      <c r="Q54" s="20"/>
      <c r="R54" s="21"/>
    </row>
    <row r="55" spans="2:18" ht="7" customHeight="1" x14ac:dyDescent="0.3">
      <c r="B55" s="30"/>
      <c r="C55" s="31"/>
      <c r="D55" s="31"/>
      <c r="E55" s="47"/>
      <c r="F55" s="47"/>
      <c r="G55" s="47"/>
      <c r="H55" s="47"/>
      <c r="I55" s="47"/>
      <c r="J55" s="47"/>
      <c r="Q55" s="20"/>
      <c r="R55" s="21"/>
    </row>
    <row r="56" spans="2:18" x14ac:dyDescent="0.3">
      <c r="B56" s="29" t="s">
        <v>57</v>
      </c>
      <c r="C56" s="40"/>
      <c r="D56" s="47"/>
      <c r="E56" s="47"/>
      <c r="F56" s="47"/>
      <c r="G56" s="47"/>
      <c r="H56" s="47"/>
      <c r="I56" s="47"/>
      <c r="J56" s="47"/>
      <c r="Q56" s="20"/>
      <c r="R56" s="21"/>
    </row>
    <row r="57" spans="2:18" ht="26" customHeight="1" x14ac:dyDescent="0.3">
      <c r="B57" s="231"/>
      <c r="C57" s="232"/>
      <c r="D57" s="232"/>
      <c r="E57" s="232"/>
      <c r="F57" s="232"/>
      <c r="G57" s="232"/>
      <c r="H57" s="232"/>
      <c r="I57" s="232"/>
      <c r="J57" s="232"/>
      <c r="K57" s="232"/>
      <c r="L57" s="232"/>
      <c r="M57" s="232"/>
      <c r="N57" s="232"/>
      <c r="O57" s="233"/>
      <c r="Q57" s="20"/>
      <c r="R57" s="21">
        <v>700</v>
      </c>
    </row>
    <row r="58" spans="2:18" x14ac:dyDescent="0.3">
      <c r="B58" s="30" t="s">
        <v>43</v>
      </c>
      <c r="C58" s="31"/>
      <c r="E58" s="132">
        <f>R57-LEN(B57)</f>
        <v>700</v>
      </c>
      <c r="F58" s="47"/>
      <c r="G58" s="47"/>
      <c r="H58" s="47"/>
      <c r="I58" s="47"/>
      <c r="J58" s="47"/>
      <c r="Q58" s="20"/>
      <c r="R58" s="21"/>
    </row>
    <row r="59" spans="2:18" ht="7" customHeight="1" x14ac:dyDescent="0.3">
      <c r="B59" s="30"/>
      <c r="C59" s="31"/>
      <c r="D59" s="31"/>
      <c r="E59" s="47"/>
      <c r="F59" s="47"/>
      <c r="G59" s="47"/>
      <c r="H59" s="47"/>
      <c r="I59" s="47"/>
      <c r="J59" s="47"/>
      <c r="Q59" s="20"/>
      <c r="R59" s="21"/>
    </row>
    <row r="60" spans="2:18" x14ac:dyDescent="0.3">
      <c r="B60" s="29" t="s">
        <v>58</v>
      </c>
      <c r="C60" s="40"/>
      <c r="D60" s="47"/>
      <c r="E60" s="47"/>
      <c r="F60" s="47"/>
      <c r="G60" s="47"/>
      <c r="H60" s="47"/>
      <c r="I60" s="47"/>
      <c r="J60" s="47"/>
      <c r="Q60" s="20"/>
      <c r="R60" s="21"/>
    </row>
    <row r="61" spans="2:18" ht="26" customHeight="1" x14ac:dyDescent="0.3">
      <c r="B61" s="231"/>
      <c r="C61" s="232"/>
      <c r="D61" s="232"/>
      <c r="E61" s="232"/>
      <c r="F61" s="232"/>
      <c r="G61" s="232"/>
      <c r="H61" s="232"/>
      <c r="I61" s="232"/>
      <c r="J61" s="232"/>
      <c r="K61" s="232"/>
      <c r="L61" s="232"/>
      <c r="M61" s="232"/>
      <c r="N61" s="232"/>
      <c r="O61" s="233"/>
      <c r="Q61" s="20"/>
      <c r="R61" s="21">
        <v>700</v>
      </c>
    </row>
    <row r="62" spans="2:18" x14ac:dyDescent="0.3">
      <c r="B62" s="30" t="s">
        <v>43</v>
      </c>
      <c r="C62" s="31"/>
      <c r="E62" s="132">
        <f>R61-LEN(B61)</f>
        <v>700</v>
      </c>
      <c r="F62" s="47"/>
      <c r="G62" s="47"/>
      <c r="H62" s="47"/>
      <c r="I62" s="47"/>
      <c r="J62" s="47"/>
      <c r="Q62" s="20"/>
      <c r="R62" s="21"/>
    </row>
    <row r="63" spans="2:18" hidden="1" x14ac:dyDescent="0.3">
      <c r="B63" s="30"/>
      <c r="C63" s="31"/>
      <c r="D63" s="31"/>
      <c r="E63" s="47"/>
      <c r="F63" s="47"/>
      <c r="G63" s="47"/>
      <c r="H63" s="47"/>
      <c r="I63" s="47"/>
      <c r="J63" s="47"/>
      <c r="Q63" s="20"/>
      <c r="R63" s="21"/>
    </row>
    <row r="64" spans="2:18" ht="9.75" customHeight="1" x14ac:dyDescent="0.3">
      <c r="B64" s="30"/>
      <c r="C64" s="31"/>
      <c r="D64" s="31"/>
      <c r="E64" s="47"/>
      <c r="F64" s="47"/>
      <c r="G64" s="47"/>
      <c r="H64" s="47"/>
      <c r="I64" s="47"/>
      <c r="J64" s="47"/>
      <c r="Q64" s="20"/>
      <c r="R64" s="21"/>
    </row>
    <row r="65" spans="1:18" ht="20.5" thickBot="1" x14ac:dyDescent="0.45">
      <c r="A65" s="61"/>
      <c r="B65" s="228" t="s">
        <v>30</v>
      </c>
      <c r="C65" s="228"/>
      <c r="D65" s="228"/>
      <c r="E65" s="228"/>
      <c r="F65" s="228"/>
      <c r="G65" s="228"/>
      <c r="H65" s="228"/>
      <c r="I65" s="228"/>
      <c r="J65" s="228"/>
      <c r="K65" s="228"/>
      <c r="L65" s="228"/>
      <c r="M65" s="228"/>
      <c r="N65" s="228"/>
      <c r="O65" s="228"/>
      <c r="P65" s="61"/>
      <c r="Q65" s="20"/>
      <c r="R65" s="21"/>
    </row>
    <row r="66" spans="1:18" ht="17.25" customHeight="1" x14ac:dyDescent="0.3">
      <c r="B66" s="230" t="str">
        <f>IF(SUM(Q69:Q71)&gt;0,"Indicate Compliance with the Authority's Standards for Architectural Planning and Construction using the drop down menus in the rose colored cells below","")</f>
        <v>Indicate Compliance with the Authority's Standards for Architectural Planning and Construction using the drop down menus in the rose colored cells below</v>
      </c>
      <c r="C66" s="230"/>
      <c r="D66" s="230"/>
      <c r="E66" s="230"/>
      <c r="F66" s="230"/>
      <c r="G66" s="230"/>
      <c r="H66" s="230"/>
      <c r="I66" s="230"/>
      <c r="J66" s="230"/>
      <c r="K66" s="230"/>
      <c r="L66" s="230"/>
      <c r="M66" s="230"/>
      <c r="N66" s="230"/>
      <c r="O66" s="230"/>
      <c r="Q66" s="20"/>
      <c r="R66" s="21"/>
    </row>
    <row r="67" spans="1:18" ht="17.25" customHeight="1" x14ac:dyDescent="0.3">
      <c r="B67" s="27" t="s">
        <v>31</v>
      </c>
      <c r="Q67" s="20"/>
      <c r="R67" s="21"/>
    </row>
    <row r="68" spans="1:18" ht="10.5" customHeight="1" x14ac:dyDescent="0.3">
      <c r="Q68" s="20"/>
      <c r="R68" s="21"/>
    </row>
    <row r="69" spans="1:18" ht="40" customHeight="1" x14ac:dyDescent="0.35">
      <c r="B69" s="42"/>
      <c r="C69" s="215" t="s">
        <v>48</v>
      </c>
      <c r="D69" s="215"/>
      <c r="E69" s="215"/>
      <c r="F69" s="215"/>
      <c r="G69" s="215"/>
      <c r="H69" s="215"/>
      <c r="I69" s="215"/>
      <c r="J69" s="215"/>
      <c r="K69" s="215"/>
      <c r="L69" s="215"/>
      <c r="M69" s="215"/>
      <c r="N69" s="215"/>
      <c r="O69" s="215"/>
      <c r="Q69" s="20">
        <f>IF(B69="",1,0)</f>
        <v>1</v>
      </c>
      <c r="R69" s="21"/>
    </row>
    <row r="70" spans="1:18" ht="40" customHeight="1" x14ac:dyDescent="0.35">
      <c r="B70" s="42"/>
      <c r="C70" s="215" t="s">
        <v>32</v>
      </c>
      <c r="D70" s="215"/>
      <c r="E70" s="215"/>
      <c r="F70" s="215"/>
      <c r="G70" s="215"/>
      <c r="H70" s="215"/>
      <c r="I70" s="215"/>
      <c r="J70" s="215"/>
      <c r="K70" s="215"/>
      <c r="L70" s="215"/>
      <c r="M70" s="215"/>
      <c r="N70" s="215"/>
      <c r="O70" s="215"/>
      <c r="Q70" s="20">
        <f>IF(B70="",1,0)</f>
        <v>1</v>
      </c>
      <c r="R70" s="21"/>
    </row>
    <row r="71" spans="1:18" ht="40" customHeight="1" x14ac:dyDescent="0.35">
      <c r="B71" s="42"/>
      <c r="C71" s="215" t="s">
        <v>63</v>
      </c>
      <c r="D71" s="215"/>
      <c r="E71" s="215"/>
      <c r="F71" s="215"/>
      <c r="G71" s="215"/>
      <c r="H71" s="215"/>
      <c r="I71" s="215"/>
      <c r="J71" s="215"/>
      <c r="K71" s="215"/>
      <c r="L71" s="215"/>
      <c r="M71" s="215"/>
      <c r="N71" s="215"/>
      <c r="O71" s="215"/>
      <c r="Q71" s="20">
        <f>IF(B71="",1,0)</f>
        <v>1</v>
      </c>
      <c r="R71" s="21"/>
    </row>
    <row r="72" spans="1:18" ht="6" customHeight="1" x14ac:dyDescent="0.3">
      <c r="B72" s="47"/>
      <c r="C72" s="40"/>
      <c r="D72" s="47"/>
      <c r="E72" s="47"/>
      <c r="F72" s="47"/>
      <c r="G72" s="47"/>
      <c r="H72" s="47"/>
      <c r="I72" s="47"/>
      <c r="J72" s="47"/>
      <c r="Q72" s="20"/>
      <c r="R72" s="21"/>
    </row>
    <row r="73" spans="1:18" ht="20.5" thickBot="1" x14ac:dyDescent="0.45">
      <c r="A73" s="61"/>
      <c r="B73" s="228" t="s">
        <v>62</v>
      </c>
      <c r="C73" s="228"/>
      <c r="D73" s="228"/>
      <c r="E73" s="228"/>
      <c r="F73" s="228"/>
      <c r="G73" s="228"/>
      <c r="H73" s="228"/>
      <c r="I73" s="228"/>
      <c r="J73" s="228"/>
      <c r="K73" s="228"/>
      <c r="L73" s="228"/>
      <c r="M73" s="228"/>
      <c r="N73" s="228"/>
      <c r="O73" s="228"/>
      <c r="P73" s="61"/>
      <c r="Q73" s="20"/>
      <c r="R73" s="20" t="s">
        <v>35</v>
      </c>
    </row>
    <row r="74" spans="1:18" x14ac:dyDescent="0.3">
      <c r="B74" s="29"/>
      <c r="Q74" s="20"/>
      <c r="R74" s="20"/>
    </row>
    <row r="75" spans="1:18" ht="40.5" customHeight="1" x14ac:dyDescent="0.35">
      <c r="B75" s="42"/>
      <c r="C75" s="215" t="s">
        <v>230</v>
      </c>
      <c r="D75" s="215"/>
      <c r="E75" s="215"/>
      <c r="F75" s="215"/>
      <c r="G75" s="215"/>
      <c r="H75" s="215"/>
      <c r="I75" s="215"/>
      <c r="J75" s="215"/>
      <c r="K75" s="215"/>
      <c r="L75" s="215"/>
      <c r="M75" s="215"/>
      <c r="N75" s="215"/>
      <c r="O75" s="215"/>
      <c r="Q75" s="20"/>
      <c r="R75" s="20"/>
    </row>
    <row r="76" spans="1:18" ht="40.5" customHeight="1" x14ac:dyDescent="0.35">
      <c r="B76" s="42"/>
      <c r="C76" s="243" t="s">
        <v>231</v>
      </c>
      <c r="D76" s="243"/>
      <c r="E76" s="243"/>
      <c r="F76" s="243"/>
      <c r="G76" s="243"/>
      <c r="H76" s="243"/>
      <c r="I76" s="243"/>
      <c r="J76" s="243"/>
      <c r="K76" s="243"/>
      <c r="L76" s="243"/>
      <c r="M76" s="243"/>
      <c r="N76" s="243"/>
      <c r="O76" s="243"/>
      <c r="Q76" s="20"/>
      <c r="R76" s="20"/>
    </row>
    <row r="77" spans="1:18" s="32" customFormat="1" ht="25.15" customHeight="1" x14ac:dyDescent="0.35">
      <c r="B77" s="50"/>
      <c r="C77" s="128" t="s">
        <v>134</v>
      </c>
      <c r="E77" s="40"/>
      <c r="F77" s="47"/>
      <c r="G77" s="19"/>
      <c r="H77" s="47"/>
      <c r="I77" s="47"/>
      <c r="J77" s="47"/>
      <c r="K77" s="47"/>
      <c r="L77" s="47"/>
      <c r="M77" s="19"/>
      <c r="N77" s="19"/>
      <c r="O77" s="19"/>
    </row>
    <row r="78" spans="1:18" s="32" customFormat="1" ht="18" customHeight="1" x14ac:dyDescent="0.35">
      <c r="B78" s="42"/>
      <c r="C78" s="127" t="s">
        <v>229</v>
      </c>
      <c r="E78" s="49"/>
      <c r="F78" s="19"/>
      <c r="G78" s="48"/>
      <c r="H78" s="47"/>
      <c r="I78" s="47"/>
      <c r="J78" s="47"/>
      <c r="K78" s="48"/>
      <c r="L78" s="47"/>
      <c r="M78" s="19"/>
      <c r="N78" s="19"/>
      <c r="O78" s="19"/>
    </row>
    <row r="79" spans="1:18" s="32" customFormat="1" ht="18" customHeight="1" x14ac:dyDescent="0.35">
      <c r="B79" s="42"/>
      <c r="C79" s="127" t="s">
        <v>161</v>
      </c>
      <c r="E79" s="49"/>
      <c r="F79" s="19"/>
      <c r="G79" s="48"/>
      <c r="H79" s="47"/>
      <c r="I79" s="71"/>
      <c r="J79" s="60"/>
      <c r="K79" s="50"/>
      <c r="L79" s="47"/>
      <c r="M79" s="19"/>
      <c r="N79" s="19"/>
      <c r="O79" s="19"/>
    </row>
    <row r="80" spans="1:18" s="32" customFormat="1" ht="18" customHeight="1" x14ac:dyDescent="0.35">
      <c r="B80" s="42"/>
      <c r="C80" s="127" t="s">
        <v>67</v>
      </c>
      <c r="E80" s="49"/>
      <c r="F80" s="19"/>
      <c r="G80" s="48"/>
      <c r="H80" s="47"/>
      <c r="I80" s="60"/>
      <c r="J80" s="60"/>
      <c r="K80" s="50"/>
      <c r="L80" s="47"/>
      <c r="M80" s="19"/>
      <c r="N80" s="19"/>
      <c r="O80" s="19"/>
    </row>
    <row r="81" spans="1:35" s="32" customFormat="1" ht="18" customHeight="1" x14ac:dyDescent="0.35">
      <c r="B81" s="42"/>
      <c r="C81" s="127" t="s">
        <v>135</v>
      </c>
      <c r="E81" s="49"/>
      <c r="F81" s="19"/>
      <c r="G81" s="48"/>
      <c r="H81" s="47"/>
      <c r="I81" s="60"/>
      <c r="J81" s="60"/>
      <c r="K81" s="50"/>
      <c r="L81" s="47"/>
      <c r="M81" s="19"/>
      <c r="N81" s="19"/>
      <c r="O81" s="19"/>
    </row>
    <row r="82" spans="1:35" s="32" customFormat="1" ht="18" customHeight="1" x14ac:dyDescent="0.35">
      <c r="B82" s="60"/>
      <c r="C82" s="129" t="s">
        <v>68</v>
      </c>
      <c r="E82" s="40"/>
      <c r="F82" s="19"/>
      <c r="G82" s="50"/>
      <c r="H82" s="47"/>
      <c r="I82" s="47"/>
      <c r="J82" s="19"/>
      <c r="K82" s="19"/>
      <c r="L82" s="47"/>
      <c r="M82" s="19"/>
      <c r="N82" s="19"/>
      <c r="O82" s="19"/>
    </row>
    <row r="83" spans="1:35" s="32" customFormat="1" ht="18" customHeight="1" x14ac:dyDescent="0.35">
      <c r="B83" s="42"/>
      <c r="C83" s="127" t="s">
        <v>69</v>
      </c>
      <c r="E83" s="49"/>
      <c r="F83" s="19"/>
      <c r="G83" s="50"/>
      <c r="H83" s="47"/>
      <c r="I83" s="47"/>
      <c r="J83" s="47"/>
      <c r="K83" s="19"/>
      <c r="L83" s="47"/>
      <c r="M83" s="19"/>
      <c r="N83" s="19"/>
      <c r="O83" s="19"/>
    </row>
    <row r="84" spans="1:35" s="32" customFormat="1" ht="18" customHeight="1" x14ac:dyDescent="0.35">
      <c r="B84" s="42"/>
      <c r="C84" s="127" t="s">
        <v>70</v>
      </c>
      <c r="E84" s="49"/>
      <c r="F84" s="19"/>
      <c r="G84" s="50"/>
      <c r="H84" s="47"/>
      <c r="I84" s="47"/>
      <c r="J84" s="47"/>
      <c r="K84" s="19"/>
      <c r="L84" s="47"/>
      <c r="M84" s="19"/>
      <c r="N84" s="19"/>
      <c r="O84" s="19"/>
    </row>
    <row r="85" spans="1:35" s="32" customFormat="1" ht="16.5" customHeight="1" thickBot="1" x14ac:dyDescent="0.4">
      <c r="B85" s="51"/>
      <c r="C85" s="51"/>
      <c r="D85" s="51"/>
      <c r="E85" s="51"/>
      <c r="F85" s="51"/>
      <c r="G85" s="51"/>
      <c r="H85" s="51"/>
      <c r="I85" s="52"/>
      <c r="J85" s="51"/>
      <c r="K85" s="51"/>
      <c r="L85" s="51"/>
      <c r="M85" s="51"/>
      <c r="N85" s="51"/>
      <c r="O85" s="52"/>
    </row>
    <row r="86" spans="1:35" s="32" customFormat="1" ht="9.75" customHeight="1" x14ac:dyDescent="0.35">
      <c r="B86" s="53"/>
      <c r="C86" s="53"/>
      <c r="D86" s="53"/>
      <c r="E86" s="53"/>
      <c r="F86" s="53"/>
      <c r="G86" s="53"/>
      <c r="H86" s="53"/>
      <c r="J86" s="53"/>
      <c r="K86" s="53"/>
      <c r="L86" s="53"/>
      <c r="M86" s="53"/>
      <c r="N86" s="53"/>
    </row>
    <row r="87" spans="1:35" s="57" customFormat="1" ht="21" customHeight="1" x14ac:dyDescent="0.35">
      <c r="B87" s="242" t="s">
        <v>128</v>
      </c>
      <c r="C87" s="242"/>
      <c r="D87" s="242"/>
      <c r="E87" s="242"/>
      <c r="F87" s="242"/>
      <c r="G87" s="242"/>
      <c r="H87" s="242"/>
      <c r="I87" s="242"/>
      <c r="J87" s="242"/>
      <c r="K87" s="242"/>
      <c r="L87" s="242"/>
      <c r="M87" s="242"/>
      <c r="N87" s="242"/>
      <c r="O87" s="242"/>
      <c r="Q87" s="58"/>
      <c r="R87" s="59"/>
    </row>
    <row r="88" spans="1:35" ht="18" customHeight="1" x14ac:dyDescent="0.3">
      <c r="B88" s="10"/>
      <c r="C88" s="130" t="s">
        <v>232</v>
      </c>
      <c r="I88" s="22"/>
      <c r="Q88" s="20">
        <f>IF(B88="",1,0)</f>
        <v>1</v>
      </c>
      <c r="R88" s="21"/>
    </row>
    <row r="89" spans="1:35" ht="18" customHeight="1" x14ac:dyDescent="0.3">
      <c r="B89" s="10"/>
      <c r="C89" s="130" t="s">
        <v>233</v>
      </c>
      <c r="E89" s="13"/>
      <c r="F89" s="13"/>
      <c r="G89" s="13"/>
      <c r="H89" s="13"/>
      <c r="I89" s="22"/>
      <c r="J89" s="13"/>
      <c r="K89" s="43"/>
      <c r="L89" s="47"/>
      <c r="Q89" s="20">
        <f>IF(B89="",1,0)</f>
        <v>1</v>
      </c>
      <c r="R89" s="21"/>
    </row>
    <row r="90" spans="1:35" ht="18" customHeight="1" x14ac:dyDescent="0.3">
      <c r="B90" s="10"/>
      <c r="C90" s="130" t="s">
        <v>61</v>
      </c>
      <c r="E90" s="13"/>
      <c r="F90" s="13"/>
      <c r="G90" s="13"/>
      <c r="H90" s="13"/>
      <c r="I90" s="13"/>
      <c r="J90" s="13"/>
      <c r="K90" s="22"/>
      <c r="Q90" s="20">
        <f>IF(B90="",1,0)</f>
        <v>1</v>
      </c>
      <c r="R90" s="20"/>
    </row>
    <row r="91" spans="1:35" ht="6" customHeight="1" x14ac:dyDescent="0.3">
      <c r="B91" s="47"/>
      <c r="C91" s="40"/>
      <c r="D91" s="47"/>
      <c r="E91" s="47"/>
      <c r="F91" s="47"/>
      <c r="G91" s="47"/>
      <c r="H91" s="47"/>
      <c r="I91" s="47"/>
      <c r="J91" s="47"/>
      <c r="Q91" s="20"/>
      <c r="R91" s="21"/>
    </row>
    <row r="92" spans="1:35" s="32" customFormat="1" ht="20.25" customHeight="1" thickBot="1" x14ac:dyDescent="0.5">
      <c r="B92" s="246" t="s">
        <v>66</v>
      </c>
      <c r="C92" s="246"/>
      <c r="D92" s="246"/>
      <c r="E92" s="246"/>
      <c r="F92" s="246"/>
      <c r="G92" s="246"/>
      <c r="H92" s="246"/>
      <c r="I92" s="246"/>
      <c r="J92" s="246"/>
      <c r="K92" s="246"/>
      <c r="L92" s="246"/>
      <c r="M92" s="246"/>
      <c r="N92" s="246"/>
      <c r="O92" s="246"/>
    </row>
    <row r="93" spans="1:35" s="32" customFormat="1" ht="126" customHeight="1" thickBot="1" x14ac:dyDescent="0.4">
      <c r="A93" s="69"/>
      <c r="B93" s="240" t="s">
        <v>244</v>
      </c>
      <c r="C93" s="241"/>
      <c r="D93" s="241"/>
      <c r="E93" s="241"/>
      <c r="F93" s="241"/>
      <c r="G93" s="241"/>
      <c r="H93" s="241"/>
      <c r="I93" s="241"/>
      <c r="J93" s="241"/>
      <c r="K93" s="241"/>
      <c r="L93" s="241"/>
      <c r="M93" s="241"/>
      <c r="N93" s="241"/>
      <c r="O93" s="241"/>
      <c r="P93" s="69"/>
      <c r="AI93" s="74" t="s">
        <v>145</v>
      </c>
    </row>
    <row r="94" spans="1:35" s="32" customFormat="1" ht="22.9" customHeight="1" x14ac:dyDescent="0.35">
      <c r="A94" s="55"/>
      <c r="B94" s="54"/>
      <c r="C94" s="131" t="s">
        <v>71</v>
      </c>
      <c r="E94" s="54"/>
      <c r="F94" s="55"/>
      <c r="G94" s="54"/>
      <c r="H94" s="54"/>
      <c r="I94" s="55"/>
      <c r="J94" s="54"/>
      <c r="K94" s="54"/>
      <c r="L94" s="54"/>
      <c r="M94" s="54"/>
      <c r="N94" s="54"/>
      <c r="O94" s="55"/>
      <c r="P94" s="55"/>
    </row>
    <row r="95" spans="1:35" s="32" customFormat="1" ht="29" customHeight="1" x14ac:dyDescent="0.35">
      <c r="B95" s="115"/>
      <c r="C95" s="244" t="s">
        <v>239</v>
      </c>
      <c r="D95" s="245"/>
      <c r="E95" s="245"/>
      <c r="F95" s="245"/>
      <c r="G95" s="245"/>
      <c r="H95" s="245"/>
      <c r="I95" s="245"/>
      <c r="J95" s="245"/>
      <c r="K95" s="245"/>
      <c r="L95" s="245"/>
      <c r="M95" s="245"/>
      <c r="N95" s="245"/>
      <c r="O95" s="245"/>
    </row>
    <row r="96" spans="1:35" s="32" customFormat="1" ht="29" customHeight="1" x14ac:dyDescent="0.35">
      <c r="B96" s="151"/>
      <c r="C96" s="244" t="s">
        <v>245</v>
      </c>
      <c r="D96" s="245"/>
      <c r="E96" s="245"/>
      <c r="F96" s="245"/>
      <c r="G96" s="245"/>
      <c r="H96" s="245"/>
      <c r="I96" s="245"/>
      <c r="J96" s="245"/>
      <c r="K96" s="245"/>
      <c r="L96" s="245"/>
      <c r="M96" s="245"/>
      <c r="N96" s="245"/>
      <c r="O96" s="245"/>
    </row>
    <row r="97" spans="1:19" s="32" customFormat="1" ht="29" customHeight="1" thickBot="1" x14ac:dyDescent="0.4">
      <c r="B97" s="150"/>
      <c r="C97" s="244" t="s">
        <v>240</v>
      </c>
      <c r="D97" s="245"/>
      <c r="E97" s="245"/>
      <c r="F97" s="245"/>
      <c r="G97" s="245"/>
      <c r="H97" s="245"/>
      <c r="I97" s="245"/>
      <c r="J97" s="245"/>
      <c r="K97" s="245"/>
      <c r="L97" s="245"/>
      <c r="M97" s="245"/>
      <c r="N97" s="245"/>
      <c r="O97" s="245"/>
      <c r="P97" s="52"/>
    </row>
    <row r="98" spans="1:19" s="32" customFormat="1" ht="4.9000000000000004" customHeight="1" x14ac:dyDescent="0.35">
      <c r="A98" s="147"/>
      <c r="B98" s="146"/>
      <c r="C98" s="148"/>
      <c r="D98" s="148"/>
      <c r="E98" s="149"/>
      <c r="F98" s="149"/>
      <c r="G98" s="149"/>
      <c r="H98" s="149"/>
      <c r="I98" s="149"/>
      <c r="J98" s="149"/>
      <c r="K98" s="149"/>
      <c r="L98" s="147"/>
      <c r="M98" s="147"/>
      <c r="N98" s="147"/>
      <c r="O98" s="147"/>
    </row>
    <row r="99" spans="1:19" s="32" customFormat="1" ht="6.75" customHeight="1" x14ac:dyDescent="0.35">
      <c r="B99" s="60"/>
      <c r="C99" s="60"/>
      <c r="D99" s="60"/>
      <c r="E99" s="33"/>
      <c r="F99" s="33"/>
      <c r="G99" s="33"/>
      <c r="H99" s="33"/>
      <c r="I99" s="33"/>
      <c r="J99" s="33"/>
      <c r="K99" s="33"/>
    </row>
    <row r="100" spans="1:19" s="32" customFormat="1" ht="6.4" customHeight="1" thickBot="1" x14ac:dyDescent="0.4">
      <c r="B100" s="33"/>
      <c r="C100" s="239"/>
      <c r="D100" s="239"/>
      <c r="E100" s="33"/>
      <c r="F100" s="33"/>
      <c r="G100" s="33"/>
      <c r="H100" s="33"/>
      <c r="I100" s="33"/>
      <c r="J100" s="33"/>
      <c r="K100" s="33"/>
    </row>
    <row r="101" spans="1:19" s="32" customFormat="1" ht="55.5" customHeight="1" thickTop="1" x14ac:dyDescent="0.35">
      <c r="B101" s="79" t="s">
        <v>146</v>
      </c>
      <c r="C101" s="80" t="s">
        <v>149</v>
      </c>
      <c r="D101" s="82" t="s">
        <v>193</v>
      </c>
      <c r="E101" s="116"/>
      <c r="F101" s="117" t="str">
        <f>IF(SUM(R103:R188)&lt;10,"A minimum of "&amp;10-SUM(S103:S188)&amp;" Mandatory Universal Design features must be selected","")</f>
        <v>A minimum of 10 Mandatory Universal Design features must be selected</v>
      </c>
      <c r="G101" s="117"/>
      <c r="H101" s="117"/>
      <c r="I101" s="117"/>
      <c r="J101" s="117"/>
      <c r="K101" s="117"/>
      <c r="L101" s="117"/>
      <c r="M101" s="117"/>
      <c r="N101" s="117"/>
      <c r="O101" s="118"/>
    </row>
    <row r="102" spans="1:19" s="32" customFormat="1" ht="16.5" customHeight="1" x14ac:dyDescent="0.35">
      <c r="B102" s="237" t="s">
        <v>72</v>
      </c>
      <c r="C102" s="237"/>
      <c r="D102" s="237"/>
      <c r="E102" s="237"/>
      <c r="F102" s="237"/>
      <c r="G102" s="237"/>
      <c r="H102" s="237"/>
      <c r="I102" s="237"/>
      <c r="J102" s="237"/>
      <c r="K102" s="237"/>
      <c r="L102" s="237"/>
      <c r="M102" s="237"/>
      <c r="N102" s="237"/>
      <c r="O102" s="238"/>
    </row>
    <row r="103" spans="1:19" s="32" customFormat="1" ht="16" customHeight="1" x14ac:dyDescent="0.35">
      <c r="B103" s="42"/>
      <c r="C103" s="152"/>
      <c r="D103" s="122"/>
      <c r="E103" s="90">
        <v>1.1000000000000001</v>
      </c>
      <c r="F103" s="93" t="s">
        <v>179</v>
      </c>
      <c r="G103" s="94"/>
      <c r="H103" s="94"/>
      <c r="I103" s="94"/>
      <c r="J103" s="94"/>
      <c r="K103" s="94"/>
      <c r="L103" s="94"/>
      <c r="M103" s="94"/>
      <c r="N103" s="94"/>
      <c r="O103" s="95"/>
      <c r="Q103" s="41"/>
      <c r="R103" s="41">
        <f t="shared" ref="R103:S107" si="0">IF(B103="X",1,0)</f>
        <v>0</v>
      </c>
      <c r="S103" s="41">
        <f t="shared" si="0"/>
        <v>0</v>
      </c>
    </row>
    <row r="104" spans="1:19" s="32" customFormat="1" ht="16" customHeight="1" x14ac:dyDescent="0.35">
      <c r="B104" s="42"/>
      <c r="C104" s="152"/>
      <c r="D104" s="120"/>
      <c r="E104" s="90">
        <v>1.2</v>
      </c>
      <c r="F104" s="96" t="s">
        <v>180</v>
      </c>
      <c r="G104" s="97"/>
      <c r="H104" s="97"/>
      <c r="I104" s="97"/>
      <c r="J104" s="97"/>
      <c r="K104" s="97"/>
      <c r="L104" s="97"/>
      <c r="M104" s="97"/>
      <c r="N104" s="97"/>
      <c r="O104" s="98"/>
      <c r="Q104" s="41"/>
      <c r="R104" s="41">
        <f t="shared" si="0"/>
        <v>0</v>
      </c>
      <c r="S104" s="41">
        <f t="shared" si="0"/>
        <v>0</v>
      </c>
    </row>
    <row r="105" spans="1:19" s="32" customFormat="1" ht="16" customHeight="1" x14ac:dyDescent="0.35">
      <c r="B105" s="42"/>
      <c r="C105" s="152"/>
      <c r="D105" s="120"/>
      <c r="E105" s="90">
        <v>1.3</v>
      </c>
      <c r="F105" s="96" t="s">
        <v>181</v>
      </c>
      <c r="G105" s="97"/>
      <c r="H105" s="97"/>
      <c r="I105" s="97"/>
      <c r="J105" s="97"/>
      <c r="K105" s="97"/>
      <c r="L105" s="97"/>
      <c r="M105" s="97"/>
      <c r="N105" s="97"/>
      <c r="O105" s="98"/>
      <c r="Q105" s="41"/>
      <c r="R105" s="41">
        <f t="shared" si="0"/>
        <v>0</v>
      </c>
      <c r="S105" s="41">
        <f t="shared" si="0"/>
        <v>0</v>
      </c>
    </row>
    <row r="106" spans="1:19" s="32" customFormat="1" ht="16" customHeight="1" x14ac:dyDescent="0.35">
      <c r="B106" s="42"/>
      <c r="C106" s="152"/>
      <c r="D106" s="120"/>
      <c r="E106" s="90">
        <v>1.4</v>
      </c>
      <c r="F106" s="96" t="s">
        <v>182</v>
      </c>
      <c r="G106" s="97"/>
      <c r="H106" s="97"/>
      <c r="I106" s="97"/>
      <c r="J106" s="97"/>
      <c r="K106" s="97"/>
      <c r="L106" s="97"/>
      <c r="M106" s="97"/>
      <c r="N106" s="97"/>
      <c r="O106" s="98"/>
      <c r="Q106" s="41"/>
      <c r="R106" s="41">
        <f t="shared" si="0"/>
        <v>0</v>
      </c>
      <c r="S106" s="41">
        <f t="shared" si="0"/>
        <v>0</v>
      </c>
    </row>
    <row r="107" spans="1:19" s="32" customFormat="1" ht="16" customHeight="1" x14ac:dyDescent="0.35">
      <c r="B107" s="42"/>
      <c r="C107" s="152"/>
      <c r="D107" s="121"/>
      <c r="E107" s="90">
        <v>1.5</v>
      </c>
      <c r="F107" s="96" t="s">
        <v>73</v>
      </c>
      <c r="G107" s="97"/>
      <c r="H107" s="97"/>
      <c r="I107" s="97"/>
      <c r="J107" s="97"/>
      <c r="K107" s="97"/>
      <c r="L107" s="97"/>
      <c r="M107" s="97"/>
      <c r="N107" s="97"/>
      <c r="O107" s="98"/>
      <c r="Q107" s="41"/>
      <c r="R107" s="41">
        <f t="shared" si="0"/>
        <v>0</v>
      </c>
      <c r="S107" s="41">
        <f t="shared" si="0"/>
        <v>0</v>
      </c>
    </row>
    <row r="108" spans="1:19" s="32" customFormat="1" ht="16.5" customHeight="1" x14ac:dyDescent="0.35">
      <c r="B108" s="237" t="s">
        <v>74</v>
      </c>
      <c r="C108" s="237"/>
      <c r="D108" s="237"/>
      <c r="E108" s="237"/>
      <c r="F108" s="237"/>
      <c r="G108" s="237"/>
      <c r="H108" s="237"/>
      <c r="I108" s="237"/>
      <c r="J108" s="237"/>
      <c r="K108" s="237"/>
      <c r="L108" s="237"/>
      <c r="M108" s="237"/>
      <c r="N108" s="237"/>
      <c r="O108" s="238"/>
      <c r="Q108" s="41"/>
      <c r="R108" s="41">
        <f t="shared" ref="R108:R134" si="1">IF(B108="X",1,0)</f>
        <v>0</v>
      </c>
      <c r="S108" s="41">
        <f t="shared" ref="S108:S114" si="2">IF(D108="X",1,0)</f>
        <v>0</v>
      </c>
    </row>
    <row r="109" spans="1:19" s="32" customFormat="1" ht="16.5" customHeight="1" x14ac:dyDescent="0.35">
      <c r="B109" s="42"/>
      <c r="C109" s="152"/>
      <c r="D109" s="122"/>
      <c r="E109" s="90">
        <v>2.1</v>
      </c>
      <c r="F109" s="93" t="s">
        <v>189</v>
      </c>
      <c r="G109" s="94"/>
      <c r="H109" s="94"/>
      <c r="I109" s="94"/>
      <c r="J109" s="94"/>
      <c r="K109" s="94"/>
      <c r="L109" s="94"/>
      <c r="M109" s="94"/>
      <c r="N109" s="94"/>
      <c r="O109" s="95"/>
      <c r="Q109" s="41"/>
      <c r="R109" s="41">
        <f t="shared" si="1"/>
        <v>0</v>
      </c>
      <c r="S109" s="41">
        <f t="shared" ref="S109:S113" si="3">IF(C109="X",1,0)</f>
        <v>0</v>
      </c>
    </row>
    <row r="110" spans="1:19" s="32" customFormat="1" ht="16.5" customHeight="1" x14ac:dyDescent="0.35">
      <c r="B110" s="42"/>
      <c r="C110" s="152"/>
      <c r="D110" s="125"/>
      <c r="E110" s="90">
        <v>2.2000000000000002</v>
      </c>
      <c r="F110" s="96" t="s">
        <v>76</v>
      </c>
      <c r="G110" s="97"/>
      <c r="H110" s="97"/>
      <c r="I110" s="97"/>
      <c r="J110" s="97"/>
      <c r="K110" s="97"/>
      <c r="L110" s="97"/>
      <c r="M110" s="97"/>
      <c r="N110" s="97"/>
      <c r="O110" s="98"/>
      <c r="Q110" s="41"/>
      <c r="R110" s="41">
        <f t="shared" si="1"/>
        <v>0</v>
      </c>
      <c r="S110" s="41">
        <f t="shared" si="3"/>
        <v>0</v>
      </c>
    </row>
    <row r="111" spans="1:19" s="32" customFormat="1" ht="32.25" customHeight="1" x14ac:dyDescent="0.35">
      <c r="B111" s="42"/>
      <c r="C111" s="152"/>
      <c r="D111" s="126"/>
      <c r="E111" s="90">
        <v>2.2999999999999998</v>
      </c>
      <c r="F111" s="186" t="s">
        <v>190</v>
      </c>
      <c r="G111" s="187"/>
      <c r="H111" s="187"/>
      <c r="I111" s="187"/>
      <c r="J111" s="187"/>
      <c r="K111" s="187"/>
      <c r="L111" s="187"/>
      <c r="M111" s="187"/>
      <c r="N111" s="187"/>
      <c r="O111" s="188"/>
      <c r="Q111" s="41"/>
      <c r="R111" s="41">
        <f t="shared" si="1"/>
        <v>0</v>
      </c>
      <c r="S111" s="41">
        <f t="shared" si="3"/>
        <v>0</v>
      </c>
    </row>
    <row r="112" spans="1:19" s="32" customFormat="1" ht="16.5" customHeight="1" x14ac:dyDescent="0.35">
      <c r="B112" s="42"/>
      <c r="C112" s="152"/>
      <c r="D112" s="120"/>
      <c r="E112" s="90">
        <v>2.4</v>
      </c>
      <c r="F112" s="96" t="s">
        <v>228</v>
      </c>
      <c r="G112" s="94"/>
      <c r="H112" s="94"/>
      <c r="I112" s="94"/>
      <c r="J112" s="94"/>
      <c r="K112" s="94"/>
      <c r="L112" s="94"/>
      <c r="M112" s="94"/>
      <c r="N112" s="94"/>
      <c r="O112" s="95"/>
      <c r="Q112" s="41"/>
      <c r="R112" s="41">
        <f t="shared" si="1"/>
        <v>0</v>
      </c>
      <c r="S112" s="41">
        <f t="shared" si="3"/>
        <v>0</v>
      </c>
    </row>
    <row r="113" spans="2:19" s="32" customFormat="1" ht="16.5" customHeight="1" x14ac:dyDescent="0.35">
      <c r="B113" s="42"/>
      <c r="C113" s="152"/>
      <c r="D113" s="120"/>
      <c r="E113" s="90">
        <v>2.5</v>
      </c>
      <c r="F113" s="93" t="s">
        <v>75</v>
      </c>
      <c r="G113" s="94"/>
      <c r="H113" s="94"/>
      <c r="I113" s="94"/>
      <c r="J113" s="94"/>
      <c r="K113" s="94"/>
      <c r="L113" s="94"/>
      <c r="M113" s="94"/>
      <c r="N113" s="94"/>
      <c r="O113" s="95"/>
      <c r="Q113" s="41"/>
      <c r="R113" s="41">
        <f t="shared" si="1"/>
        <v>0</v>
      </c>
      <c r="S113" s="41">
        <f t="shared" si="3"/>
        <v>0</v>
      </c>
    </row>
    <row r="114" spans="2:19" s="32" customFormat="1" ht="16.5" customHeight="1" x14ac:dyDescent="0.35">
      <c r="B114" s="237" t="s">
        <v>77</v>
      </c>
      <c r="C114" s="237"/>
      <c r="D114" s="237"/>
      <c r="E114" s="237"/>
      <c r="F114" s="237"/>
      <c r="G114" s="237"/>
      <c r="H114" s="237"/>
      <c r="I114" s="237"/>
      <c r="J114" s="237"/>
      <c r="K114" s="237"/>
      <c r="L114" s="237"/>
      <c r="M114" s="237"/>
      <c r="N114" s="237"/>
      <c r="O114" s="238"/>
      <c r="Q114" s="41"/>
      <c r="R114" s="41">
        <f t="shared" si="1"/>
        <v>0</v>
      </c>
      <c r="S114" s="41">
        <f t="shared" si="2"/>
        <v>0</v>
      </c>
    </row>
    <row r="115" spans="2:19" s="32" customFormat="1" ht="16" customHeight="1" x14ac:dyDescent="0.35">
      <c r="B115" s="42"/>
      <c r="C115" s="152"/>
      <c r="D115" s="123"/>
      <c r="E115" s="90">
        <v>3.1</v>
      </c>
      <c r="F115" s="96" t="s">
        <v>166</v>
      </c>
      <c r="G115" s="97"/>
      <c r="H115" s="97"/>
      <c r="I115" s="97"/>
      <c r="J115" s="97"/>
      <c r="K115" s="97"/>
      <c r="L115" s="97"/>
      <c r="M115" s="97"/>
      <c r="N115" s="97"/>
      <c r="O115" s="98"/>
      <c r="Q115" s="41"/>
      <c r="R115" s="41">
        <f t="shared" si="1"/>
        <v>0</v>
      </c>
      <c r="S115" s="41">
        <f t="shared" ref="S115:S124" si="4">IF(C115="X",1,0)</f>
        <v>0</v>
      </c>
    </row>
    <row r="116" spans="2:19" s="32" customFormat="1" ht="16" customHeight="1" x14ac:dyDescent="0.35">
      <c r="B116" s="42"/>
      <c r="C116" s="152"/>
      <c r="D116" s="120"/>
      <c r="E116" s="90">
        <v>3.2</v>
      </c>
      <c r="F116" s="93" t="s">
        <v>206</v>
      </c>
      <c r="G116" s="94"/>
      <c r="H116" s="94"/>
      <c r="I116" s="94"/>
      <c r="J116" s="94"/>
      <c r="K116" s="94"/>
      <c r="L116" s="94"/>
      <c r="M116" s="94"/>
      <c r="N116" s="94"/>
      <c r="O116" s="95"/>
      <c r="Q116" s="41"/>
      <c r="R116" s="41">
        <f t="shared" si="1"/>
        <v>0</v>
      </c>
      <c r="S116" s="41">
        <f t="shared" si="4"/>
        <v>0</v>
      </c>
    </row>
    <row r="117" spans="2:19" s="32" customFormat="1" ht="16" customHeight="1" x14ac:dyDescent="0.35">
      <c r="B117" s="42"/>
      <c r="C117" s="152"/>
      <c r="D117" s="120"/>
      <c r="E117" s="90">
        <v>3.3</v>
      </c>
      <c r="F117" s="93" t="s">
        <v>207</v>
      </c>
      <c r="G117" s="94"/>
      <c r="H117" s="94"/>
      <c r="I117" s="94"/>
      <c r="J117" s="94"/>
      <c r="K117" s="94"/>
      <c r="L117" s="94"/>
      <c r="M117" s="94"/>
      <c r="N117" s="94"/>
      <c r="O117" s="95"/>
      <c r="Q117" s="41"/>
      <c r="R117" s="41">
        <f t="shared" si="1"/>
        <v>0</v>
      </c>
      <c r="S117" s="41">
        <f t="shared" si="4"/>
        <v>0</v>
      </c>
    </row>
    <row r="118" spans="2:19" s="32" customFormat="1" ht="16" customHeight="1" x14ac:dyDescent="0.35">
      <c r="B118" s="42"/>
      <c r="C118" s="152"/>
      <c r="D118" s="120"/>
      <c r="E118" s="90">
        <v>3.4</v>
      </c>
      <c r="F118" s="93" t="s">
        <v>202</v>
      </c>
      <c r="G118" s="94"/>
      <c r="H118" s="94"/>
      <c r="I118" s="94"/>
      <c r="J118" s="94"/>
      <c r="K118" s="94"/>
      <c r="L118" s="94"/>
      <c r="M118" s="94"/>
      <c r="N118" s="94"/>
      <c r="O118" s="95"/>
      <c r="Q118" s="41"/>
      <c r="R118" s="41">
        <f t="shared" si="1"/>
        <v>0</v>
      </c>
      <c r="S118" s="41">
        <f t="shared" si="4"/>
        <v>0</v>
      </c>
    </row>
    <row r="119" spans="2:19" s="32" customFormat="1" ht="16" customHeight="1" x14ac:dyDescent="0.35">
      <c r="B119" s="42"/>
      <c r="C119" s="152"/>
      <c r="D119" s="120"/>
      <c r="E119" s="90">
        <v>3.5</v>
      </c>
      <c r="F119" s="96" t="s">
        <v>225</v>
      </c>
      <c r="G119" s="94"/>
      <c r="H119" s="94"/>
      <c r="I119" s="94"/>
      <c r="J119" s="94"/>
      <c r="K119" s="94"/>
      <c r="L119" s="94"/>
      <c r="M119" s="94"/>
      <c r="N119" s="94"/>
      <c r="O119" s="95"/>
      <c r="Q119" s="41"/>
      <c r="R119" s="41">
        <f t="shared" si="1"/>
        <v>0</v>
      </c>
      <c r="S119" s="41">
        <f t="shared" si="4"/>
        <v>0</v>
      </c>
    </row>
    <row r="120" spans="2:19" s="32" customFormat="1" ht="16" customHeight="1" x14ac:dyDescent="0.35">
      <c r="B120" s="42"/>
      <c r="C120" s="152"/>
      <c r="D120" s="120"/>
      <c r="E120" s="90">
        <v>3.6</v>
      </c>
      <c r="F120" s="96" t="s">
        <v>168</v>
      </c>
      <c r="G120" s="97"/>
      <c r="H120" s="97"/>
      <c r="I120" s="97"/>
      <c r="J120" s="97"/>
      <c r="K120" s="97"/>
      <c r="L120" s="97"/>
      <c r="M120" s="97"/>
      <c r="N120" s="97"/>
      <c r="O120" s="98"/>
      <c r="Q120" s="41"/>
      <c r="R120" s="41">
        <f t="shared" si="1"/>
        <v>0</v>
      </c>
      <c r="S120" s="41">
        <f t="shared" si="4"/>
        <v>0</v>
      </c>
    </row>
    <row r="121" spans="2:19" s="32" customFormat="1" ht="16" customHeight="1" x14ac:dyDescent="0.35">
      <c r="B121" s="42"/>
      <c r="C121" s="152"/>
      <c r="D121" s="120"/>
      <c r="E121" s="90">
        <v>3.7</v>
      </c>
      <c r="F121" s="96" t="s">
        <v>226</v>
      </c>
      <c r="G121" s="94"/>
      <c r="H121" s="94"/>
      <c r="I121" s="94"/>
      <c r="J121" s="94"/>
      <c r="K121" s="94"/>
      <c r="L121" s="94"/>
      <c r="M121" s="94"/>
      <c r="N121" s="94"/>
      <c r="O121" s="95"/>
      <c r="Q121" s="41"/>
      <c r="R121" s="41">
        <f t="shared" si="1"/>
        <v>0</v>
      </c>
      <c r="S121" s="41">
        <f t="shared" si="4"/>
        <v>0</v>
      </c>
    </row>
    <row r="122" spans="2:19" s="32" customFormat="1" ht="16" customHeight="1" x14ac:dyDescent="0.35">
      <c r="B122" s="42"/>
      <c r="C122" s="152"/>
      <c r="D122" s="120"/>
      <c r="E122" s="90">
        <v>3.8</v>
      </c>
      <c r="F122" s="96" t="s">
        <v>227</v>
      </c>
      <c r="G122" s="94"/>
      <c r="H122" s="94"/>
      <c r="I122" s="94"/>
      <c r="J122" s="94"/>
      <c r="K122" s="94"/>
      <c r="L122" s="94"/>
      <c r="M122" s="94"/>
      <c r="N122" s="94"/>
      <c r="O122" s="95"/>
      <c r="Q122" s="41"/>
      <c r="R122" s="41">
        <f t="shared" si="1"/>
        <v>0</v>
      </c>
      <c r="S122" s="41">
        <f t="shared" si="4"/>
        <v>0</v>
      </c>
    </row>
    <row r="123" spans="2:19" s="32" customFormat="1" ht="16" customHeight="1" x14ac:dyDescent="0.35">
      <c r="B123" s="42"/>
      <c r="C123" s="152"/>
      <c r="D123" s="120"/>
      <c r="E123" s="90">
        <v>3.9</v>
      </c>
      <c r="F123" s="93" t="s">
        <v>78</v>
      </c>
      <c r="G123" s="94"/>
      <c r="H123" s="94"/>
      <c r="I123" s="94"/>
      <c r="J123" s="94"/>
      <c r="K123" s="94"/>
      <c r="L123" s="94"/>
      <c r="M123" s="94"/>
      <c r="N123" s="94"/>
      <c r="O123" s="95"/>
      <c r="Q123" s="41"/>
      <c r="R123" s="41">
        <f t="shared" si="1"/>
        <v>0</v>
      </c>
      <c r="S123" s="41">
        <f t="shared" si="4"/>
        <v>0</v>
      </c>
    </row>
    <row r="124" spans="2:19" s="32" customFormat="1" ht="16" customHeight="1" x14ac:dyDescent="0.35">
      <c r="B124" s="42"/>
      <c r="C124" s="152"/>
      <c r="D124" s="124"/>
      <c r="E124" s="91" t="s">
        <v>79</v>
      </c>
      <c r="F124" s="93" t="s">
        <v>200</v>
      </c>
      <c r="G124" s="94"/>
      <c r="H124" s="94"/>
      <c r="I124" s="94"/>
      <c r="J124" s="94"/>
      <c r="K124" s="94"/>
      <c r="L124" s="94"/>
      <c r="M124" s="94"/>
      <c r="N124" s="94"/>
      <c r="O124" s="95"/>
      <c r="Q124" s="41"/>
      <c r="R124" s="41">
        <f t="shared" si="1"/>
        <v>0</v>
      </c>
      <c r="S124" s="41">
        <f t="shared" si="4"/>
        <v>0</v>
      </c>
    </row>
    <row r="125" spans="2:19" s="32" customFormat="1" ht="16.5" customHeight="1" x14ac:dyDescent="0.35">
      <c r="B125" s="237" t="s">
        <v>80</v>
      </c>
      <c r="C125" s="237"/>
      <c r="D125" s="237"/>
      <c r="E125" s="237"/>
      <c r="F125" s="237"/>
      <c r="G125" s="237"/>
      <c r="H125" s="237"/>
      <c r="I125" s="237"/>
      <c r="J125" s="237"/>
      <c r="K125" s="237"/>
      <c r="L125" s="237"/>
      <c r="M125" s="237"/>
      <c r="N125" s="237"/>
      <c r="O125" s="238"/>
      <c r="Q125" s="41"/>
      <c r="R125" s="41">
        <f t="shared" si="1"/>
        <v>0</v>
      </c>
      <c r="S125" s="41">
        <f t="shared" ref="S125:S151" si="5">IF(D125="X",1,0)</f>
        <v>0</v>
      </c>
    </row>
    <row r="126" spans="2:19" s="32" customFormat="1" ht="16" customHeight="1" x14ac:dyDescent="0.35">
      <c r="B126" s="42"/>
      <c r="C126" s="152"/>
      <c r="D126" s="122"/>
      <c r="E126" s="90">
        <v>4.0999999999999996</v>
      </c>
      <c r="F126" s="93" t="s">
        <v>188</v>
      </c>
      <c r="G126" s="94"/>
      <c r="H126" s="94"/>
      <c r="I126" s="94"/>
      <c r="J126" s="94"/>
      <c r="K126" s="94"/>
      <c r="L126" s="94"/>
      <c r="M126" s="94"/>
      <c r="N126" s="94"/>
      <c r="O126" s="95"/>
      <c r="Q126" s="41"/>
      <c r="R126" s="41">
        <f t="shared" si="1"/>
        <v>0</v>
      </c>
      <c r="S126" s="41">
        <f t="shared" ref="S126:S150" si="6">IF(C126="X",1,0)</f>
        <v>0</v>
      </c>
    </row>
    <row r="127" spans="2:19" s="32" customFormat="1" ht="16" customHeight="1" x14ac:dyDescent="0.35">
      <c r="B127" s="42"/>
      <c r="C127" s="152"/>
      <c r="D127" s="120"/>
      <c r="E127" s="90">
        <v>4.2</v>
      </c>
      <c r="F127" s="93" t="s">
        <v>169</v>
      </c>
      <c r="G127" s="94"/>
      <c r="H127" s="94"/>
      <c r="I127" s="94"/>
      <c r="J127" s="94"/>
      <c r="K127" s="94"/>
      <c r="L127" s="94"/>
      <c r="M127" s="94"/>
      <c r="N127" s="94"/>
      <c r="O127" s="95"/>
      <c r="Q127" s="41"/>
      <c r="R127" s="41">
        <f t="shared" si="1"/>
        <v>0</v>
      </c>
      <c r="S127" s="41">
        <f t="shared" si="6"/>
        <v>0</v>
      </c>
    </row>
    <row r="128" spans="2:19" s="32" customFormat="1" ht="16.5" customHeight="1" x14ac:dyDescent="0.35">
      <c r="B128" s="75"/>
      <c r="C128" s="76"/>
      <c r="D128" s="75"/>
      <c r="E128" s="92">
        <v>4.3</v>
      </c>
      <c r="F128" s="99" t="s">
        <v>81</v>
      </c>
      <c r="G128" s="100"/>
      <c r="H128" s="100"/>
      <c r="I128" s="100"/>
      <c r="J128" s="100"/>
      <c r="K128" s="100"/>
      <c r="L128" s="100"/>
      <c r="M128" s="100"/>
      <c r="N128" s="100"/>
      <c r="O128" s="101"/>
      <c r="Q128" s="41"/>
      <c r="R128" s="41">
        <f t="shared" si="1"/>
        <v>0</v>
      </c>
      <c r="S128" s="41">
        <f t="shared" si="6"/>
        <v>0</v>
      </c>
    </row>
    <row r="129" spans="1:19" s="32" customFormat="1" ht="16.5" customHeight="1" x14ac:dyDescent="0.35">
      <c r="B129" s="42"/>
      <c r="C129" s="152"/>
      <c r="D129" s="120"/>
      <c r="E129" s="90" t="s">
        <v>82</v>
      </c>
      <c r="F129" s="93" t="s">
        <v>83</v>
      </c>
      <c r="G129" s="94"/>
      <c r="H129" s="94"/>
      <c r="I129" s="94"/>
      <c r="J129" s="94"/>
      <c r="K129" s="94"/>
      <c r="L129" s="94"/>
      <c r="M129" s="94"/>
      <c r="N129" s="94"/>
      <c r="O129" s="95"/>
      <c r="Q129" s="41"/>
      <c r="R129" s="41">
        <f t="shared" si="1"/>
        <v>0</v>
      </c>
      <c r="S129" s="41">
        <f t="shared" si="6"/>
        <v>0</v>
      </c>
    </row>
    <row r="130" spans="1:19" s="32" customFormat="1" ht="16.5" customHeight="1" x14ac:dyDescent="0.35">
      <c r="B130" s="42"/>
      <c r="C130" s="152"/>
      <c r="D130" s="120"/>
      <c r="E130" s="90" t="s">
        <v>84</v>
      </c>
      <c r="F130" s="93" t="s">
        <v>85</v>
      </c>
      <c r="G130" s="94"/>
      <c r="H130" s="94"/>
      <c r="I130" s="94"/>
      <c r="J130" s="94"/>
      <c r="K130" s="94"/>
      <c r="L130" s="94"/>
      <c r="M130" s="94"/>
      <c r="N130" s="94"/>
      <c r="O130" s="95"/>
      <c r="Q130" s="41"/>
      <c r="R130" s="41">
        <f t="shared" si="1"/>
        <v>0</v>
      </c>
      <c r="S130" s="41">
        <f t="shared" si="6"/>
        <v>0</v>
      </c>
    </row>
    <row r="131" spans="1:19" s="32" customFormat="1" ht="16.5" customHeight="1" x14ac:dyDescent="0.35">
      <c r="B131" s="42"/>
      <c r="C131" s="152"/>
      <c r="D131" s="120"/>
      <c r="E131" s="90" t="s">
        <v>86</v>
      </c>
      <c r="F131" s="93" t="s">
        <v>87</v>
      </c>
      <c r="G131" s="94"/>
      <c r="H131" s="94"/>
      <c r="I131" s="94"/>
      <c r="J131" s="94"/>
      <c r="K131" s="94"/>
      <c r="L131" s="94"/>
      <c r="M131" s="94"/>
      <c r="N131" s="94"/>
      <c r="O131" s="95"/>
      <c r="Q131" s="41"/>
      <c r="R131" s="41">
        <f t="shared" si="1"/>
        <v>0</v>
      </c>
      <c r="S131" s="41">
        <f t="shared" si="6"/>
        <v>0</v>
      </c>
    </row>
    <row r="132" spans="1:19" s="32" customFormat="1" ht="16.5" customHeight="1" x14ac:dyDescent="0.35">
      <c r="A132" s="19"/>
      <c r="B132" s="42"/>
      <c r="C132" s="152"/>
      <c r="D132" s="120"/>
      <c r="E132" s="90" t="s">
        <v>88</v>
      </c>
      <c r="F132" s="93" t="s">
        <v>90</v>
      </c>
      <c r="G132" s="94"/>
      <c r="H132" s="94"/>
      <c r="I132" s="94"/>
      <c r="J132" s="94"/>
      <c r="K132" s="94"/>
      <c r="L132" s="94"/>
      <c r="M132" s="94"/>
      <c r="N132" s="94"/>
      <c r="O132" s="95"/>
      <c r="Q132" s="41"/>
      <c r="R132" s="41">
        <f t="shared" si="1"/>
        <v>0</v>
      </c>
      <c r="S132" s="41">
        <f t="shared" si="6"/>
        <v>0</v>
      </c>
    </row>
    <row r="133" spans="1:19" ht="15.4" customHeight="1" x14ac:dyDescent="0.35">
      <c r="B133" s="42"/>
      <c r="C133" s="152"/>
      <c r="D133" s="120"/>
      <c r="E133" s="90" t="s">
        <v>89</v>
      </c>
      <c r="F133" s="96" t="s">
        <v>224</v>
      </c>
      <c r="G133" s="94"/>
      <c r="H133" s="94"/>
      <c r="I133" s="94"/>
      <c r="J133" s="94"/>
      <c r="K133" s="94"/>
      <c r="L133" s="94"/>
      <c r="M133" s="94"/>
      <c r="N133" s="94"/>
      <c r="O133" s="95"/>
      <c r="Q133" s="41"/>
      <c r="R133" s="41">
        <f t="shared" si="1"/>
        <v>0</v>
      </c>
      <c r="S133" s="41">
        <f t="shared" si="6"/>
        <v>0</v>
      </c>
    </row>
    <row r="134" spans="1:19" ht="15.4" customHeight="1" x14ac:dyDescent="0.35">
      <c r="B134" s="75"/>
      <c r="C134" s="76"/>
      <c r="D134" s="75"/>
      <c r="E134" s="92">
        <v>4.4000000000000004</v>
      </c>
      <c r="F134" s="99" t="s">
        <v>91</v>
      </c>
      <c r="G134" s="100"/>
      <c r="H134" s="100"/>
      <c r="I134" s="100"/>
      <c r="J134" s="100"/>
      <c r="K134" s="100"/>
      <c r="L134" s="100"/>
      <c r="M134" s="100"/>
      <c r="N134" s="100"/>
      <c r="O134" s="101"/>
      <c r="Q134" s="41"/>
      <c r="R134" s="41">
        <f t="shared" si="1"/>
        <v>0</v>
      </c>
      <c r="S134" s="41">
        <f t="shared" si="6"/>
        <v>0</v>
      </c>
    </row>
    <row r="135" spans="1:19" ht="15.4" customHeight="1" x14ac:dyDescent="0.35">
      <c r="B135" s="42"/>
      <c r="C135" s="152"/>
      <c r="D135" s="120"/>
      <c r="E135" s="90" t="s">
        <v>92</v>
      </c>
      <c r="F135" s="93" t="s">
        <v>170</v>
      </c>
      <c r="G135" s="94"/>
      <c r="H135" s="94"/>
      <c r="I135" s="94"/>
      <c r="J135" s="94"/>
      <c r="K135" s="94"/>
      <c r="L135" s="94"/>
      <c r="M135" s="94"/>
      <c r="N135" s="94"/>
      <c r="O135" s="95"/>
      <c r="Q135" s="41"/>
      <c r="R135" s="41">
        <f t="shared" ref="R135:R163" si="7">IF(B135="X",1,0)</f>
        <v>0</v>
      </c>
      <c r="S135" s="41">
        <f t="shared" si="6"/>
        <v>0</v>
      </c>
    </row>
    <row r="136" spans="1:19" ht="16.5" customHeight="1" x14ac:dyDescent="0.35">
      <c r="B136" s="42"/>
      <c r="C136" s="152"/>
      <c r="D136" s="120"/>
      <c r="E136" s="90" t="s">
        <v>93</v>
      </c>
      <c r="F136" s="93" t="s">
        <v>204</v>
      </c>
      <c r="G136" s="94"/>
      <c r="H136" s="94"/>
      <c r="I136" s="94"/>
      <c r="J136" s="94"/>
      <c r="K136" s="94"/>
      <c r="L136" s="94"/>
      <c r="M136" s="94"/>
      <c r="N136" s="94"/>
      <c r="O136" s="95"/>
      <c r="Q136" s="41"/>
      <c r="R136" s="41">
        <f t="shared" si="7"/>
        <v>0</v>
      </c>
      <c r="S136" s="41">
        <f t="shared" si="6"/>
        <v>0</v>
      </c>
    </row>
    <row r="137" spans="1:19" ht="16.149999999999999" customHeight="1" x14ac:dyDescent="0.35">
      <c r="B137" s="42"/>
      <c r="C137" s="152"/>
      <c r="D137" s="120"/>
      <c r="E137" s="90" t="s">
        <v>94</v>
      </c>
      <c r="F137" s="93" t="s">
        <v>203</v>
      </c>
      <c r="G137" s="94"/>
      <c r="H137" s="94"/>
      <c r="I137" s="94"/>
      <c r="J137" s="94"/>
      <c r="K137" s="94"/>
      <c r="L137" s="94"/>
      <c r="M137" s="94"/>
      <c r="N137" s="94"/>
      <c r="O137" s="95"/>
      <c r="Q137" s="41"/>
      <c r="R137" s="41">
        <f t="shared" si="7"/>
        <v>0</v>
      </c>
      <c r="S137" s="41">
        <f t="shared" si="6"/>
        <v>0</v>
      </c>
    </row>
    <row r="138" spans="1:19" ht="16.149999999999999" customHeight="1" x14ac:dyDescent="0.35">
      <c r="B138" s="75"/>
      <c r="C138" s="76"/>
      <c r="D138" s="75"/>
      <c r="E138" s="92">
        <v>4.5</v>
      </c>
      <c r="F138" s="99" t="s">
        <v>95</v>
      </c>
      <c r="G138" s="100"/>
      <c r="H138" s="100"/>
      <c r="I138" s="100"/>
      <c r="J138" s="100"/>
      <c r="K138" s="100"/>
      <c r="L138" s="100"/>
      <c r="M138" s="100"/>
      <c r="N138" s="100"/>
      <c r="O138" s="101"/>
      <c r="Q138" s="41"/>
      <c r="R138" s="41">
        <f t="shared" si="7"/>
        <v>0</v>
      </c>
      <c r="S138" s="41">
        <f t="shared" si="6"/>
        <v>0</v>
      </c>
    </row>
    <row r="139" spans="1:19" ht="16" customHeight="1" x14ac:dyDescent="0.35">
      <c r="B139" s="42"/>
      <c r="C139" s="152"/>
      <c r="D139" s="120"/>
      <c r="E139" s="90" t="s">
        <v>96</v>
      </c>
      <c r="F139" s="93" t="s">
        <v>201</v>
      </c>
      <c r="G139" s="94"/>
      <c r="H139" s="94"/>
      <c r="I139" s="94"/>
      <c r="J139" s="94"/>
      <c r="K139" s="94"/>
      <c r="L139" s="94"/>
      <c r="M139" s="94"/>
      <c r="N139" s="94"/>
      <c r="O139" s="95"/>
      <c r="Q139" s="41"/>
      <c r="R139" s="41">
        <f t="shared" si="7"/>
        <v>0</v>
      </c>
      <c r="S139" s="41">
        <f t="shared" si="6"/>
        <v>0</v>
      </c>
    </row>
    <row r="140" spans="1:19" ht="16" customHeight="1" x14ac:dyDescent="0.35">
      <c r="B140" s="42"/>
      <c r="C140" s="152"/>
      <c r="D140" s="120"/>
      <c r="E140" s="90" t="s">
        <v>97</v>
      </c>
      <c r="F140" s="93" t="s">
        <v>208</v>
      </c>
      <c r="G140" s="94"/>
      <c r="H140" s="94"/>
      <c r="I140" s="94"/>
      <c r="J140" s="94"/>
      <c r="K140" s="94"/>
      <c r="L140" s="94"/>
      <c r="M140" s="94"/>
      <c r="N140" s="94"/>
      <c r="O140" s="95"/>
      <c r="Q140" s="41"/>
      <c r="R140" s="41">
        <f t="shared" si="7"/>
        <v>0</v>
      </c>
      <c r="S140" s="41">
        <f t="shared" si="6"/>
        <v>0</v>
      </c>
    </row>
    <row r="141" spans="1:19" ht="16" customHeight="1" x14ac:dyDescent="0.35">
      <c r="B141" s="42"/>
      <c r="C141" s="152"/>
      <c r="D141" s="120"/>
      <c r="E141" s="90" t="s">
        <v>98</v>
      </c>
      <c r="F141" s="93" t="s">
        <v>99</v>
      </c>
      <c r="G141" s="94"/>
      <c r="H141" s="94"/>
      <c r="I141" s="94"/>
      <c r="J141" s="94"/>
      <c r="K141" s="94"/>
      <c r="L141" s="94"/>
      <c r="M141" s="94"/>
      <c r="N141" s="94"/>
      <c r="O141" s="95"/>
      <c r="Q141" s="41"/>
      <c r="R141" s="41">
        <f t="shared" si="7"/>
        <v>0</v>
      </c>
      <c r="S141" s="41">
        <f t="shared" si="6"/>
        <v>0</v>
      </c>
    </row>
    <row r="142" spans="1:19" ht="16.149999999999999" customHeight="1" x14ac:dyDescent="0.35">
      <c r="B142" s="75"/>
      <c r="C142" s="76"/>
      <c r="D142" s="75"/>
      <c r="E142" s="92">
        <v>4.5999999999999996</v>
      </c>
      <c r="F142" s="99" t="s">
        <v>191</v>
      </c>
      <c r="G142" s="100"/>
      <c r="H142" s="100"/>
      <c r="I142" s="100"/>
      <c r="J142" s="100"/>
      <c r="K142" s="100"/>
      <c r="L142" s="100"/>
      <c r="M142" s="100"/>
      <c r="N142" s="100"/>
      <c r="O142" s="101"/>
      <c r="Q142" s="41"/>
      <c r="R142" s="41">
        <f t="shared" si="7"/>
        <v>0</v>
      </c>
      <c r="S142" s="41">
        <f t="shared" si="6"/>
        <v>0</v>
      </c>
    </row>
    <row r="143" spans="1:19" ht="16" customHeight="1" x14ac:dyDescent="0.35">
      <c r="B143" s="42"/>
      <c r="C143" s="152"/>
      <c r="D143" s="120"/>
      <c r="E143" s="90" t="s">
        <v>100</v>
      </c>
      <c r="F143" s="93" t="s">
        <v>167</v>
      </c>
      <c r="G143" s="94"/>
      <c r="H143" s="94"/>
      <c r="I143" s="94"/>
      <c r="J143" s="94"/>
      <c r="K143" s="94"/>
      <c r="L143" s="94"/>
      <c r="M143" s="94"/>
      <c r="N143" s="94"/>
      <c r="O143" s="95"/>
      <c r="Q143" s="41"/>
      <c r="R143" s="41">
        <f t="shared" si="7"/>
        <v>0</v>
      </c>
      <c r="S143" s="41">
        <f t="shared" si="6"/>
        <v>0</v>
      </c>
    </row>
    <row r="144" spans="1:19" ht="16" customHeight="1" x14ac:dyDescent="0.35">
      <c r="B144" s="42"/>
      <c r="C144" s="152"/>
      <c r="D144" s="120"/>
      <c r="E144" s="90" t="s">
        <v>101</v>
      </c>
      <c r="F144" s="93" t="s">
        <v>173</v>
      </c>
      <c r="G144" s="94"/>
      <c r="H144" s="94"/>
      <c r="I144" s="94"/>
      <c r="J144" s="94"/>
      <c r="K144" s="94"/>
      <c r="L144" s="94"/>
      <c r="M144" s="94"/>
      <c r="N144" s="94"/>
      <c r="O144" s="95"/>
      <c r="Q144" s="41"/>
      <c r="R144" s="41">
        <f t="shared" si="7"/>
        <v>0</v>
      </c>
      <c r="S144" s="41">
        <f t="shared" si="6"/>
        <v>0</v>
      </c>
    </row>
    <row r="145" spans="2:19" ht="16" customHeight="1" x14ac:dyDescent="0.35">
      <c r="B145" s="42"/>
      <c r="C145" s="152"/>
      <c r="D145" s="120"/>
      <c r="E145" s="90" t="s">
        <v>102</v>
      </c>
      <c r="F145" s="93" t="s">
        <v>104</v>
      </c>
      <c r="G145" s="94"/>
      <c r="H145" s="94"/>
      <c r="I145" s="94"/>
      <c r="J145" s="94"/>
      <c r="K145" s="94"/>
      <c r="L145" s="94"/>
      <c r="M145" s="94"/>
      <c r="N145" s="94"/>
      <c r="O145" s="95"/>
      <c r="Q145" s="41"/>
      <c r="R145" s="41">
        <f t="shared" si="7"/>
        <v>0</v>
      </c>
      <c r="S145" s="41">
        <f t="shared" si="6"/>
        <v>0</v>
      </c>
    </row>
    <row r="146" spans="2:19" ht="16" customHeight="1" x14ac:dyDescent="0.35">
      <c r="B146" s="42"/>
      <c r="C146" s="152"/>
      <c r="D146" s="120"/>
      <c r="E146" s="90" t="s">
        <v>103</v>
      </c>
      <c r="F146" s="93" t="s">
        <v>105</v>
      </c>
      <c r="G146" s="94"/>
      <c r="H146" s="94"/>
      <c r="I146" s="94"/>
      <c r="J146" s="94"/>
      <c r="K146" s="94"/>
      <c r="L146" s="94"/>
      <c r="M146" s="94"/>
      <c r="N146" s="94"/>
      <c r="O146" s="95"/>
      <c r="Q146" s="41"/>
      <c r="R146" s="41">
        <f t="shared" si="7"/>
        <v>0</v>
      </c>
      <c r="S146" s="41">
        <f t="shared" si="6"/>
        <v>0</v>
      </c>
    </row>
    <row r="147" spans="2:19" ht="15.4" customHeight="1" x14ac:dyDescent="0.35">
      <c r="B147" s="75"/>
      <c r="C147" s="76"/>
      <c r="D147" s="75"/>
      <c r="E147" s="92">
        <v>4.7</v>
      </c>
      <c r="F147" s="99" t="s">
        <v>195</v>
      </c>
      <c r="G147" s="100"/>
      <c r="H147" s="100"/>
      <c r="I147" s="100"/>
      <c r="J147" s="100"/>
      <c r="K147" s="100"/>
      <c r="L147" s="100"/>
      <c r="M147" s="100"/>
      <c r="N147" s="100"/>
      <c r="O147" s="101"/>
      <c r="Q147" s="41"/>
      <c r="R147" s="41">
        <f t="shared" si="7"/>
        <v>0</v>
      </c>
      <c r="S147" s="41">
        <f t="shared" si="6"/>
        <v>0</v>
      </c>
    </row>
    <row r="148" spans="2:19" ht="16" customHeight="1" x14ac:dyDescent="0.35">
      <c r="B148" s="42"/>
      <c r="C148" s="152"/>
      <c r="D148" s="120"/>
      <c r="E148" s="90" t="s">
        <v>106</v>
      </c>
      <c r="F148" s="96" t="s">
        <v>221</v>
      </c>
      <c r="G148" s="94"/>
      <c r="H148" s="94"/>
      <c r="I148" s="94"/>
      <c r="J148" s="94"/>
      <c r="K148" s="94"/>
      <c r="L148" s="94"/>
      <c r="M148" s="94"/>
      <c r="N148" s="94"/>
      <c r="O148" s="95"/>
      <c r="Q148" s="41"/>
      <c r="R148" s="41">
        <f t="shared" si="7"/>
        <v>0</v>
      </c>
      <c r="S148" s="41">
        <f t="shared" si="6"/>
        <v>0</v>
      </c>
    </row>
    <row r="149" spans="2:19" ht="16" customHeight="1" x14ac:dyDescent="0.35">
      <c r="B149" s="42"/>
      <c r="C149" s="152"/>
      <c r="D149" s="120"/>
      <c r="E149" s="90" t="s">
        <v>107</v>
      </c>
      <c r="F149" s="96" t="s">
        <v>222</v>
      </c>
      <c r="G149" s="94"/>
      <c r="H149" s="94"/>
      <c r="I149" s="94"/>
      <c r="J149" s="94"/>
      <c r="K149" s="94"/>
      <c r="L149" s="94"/>
      <c r="M149" s="94"/>
      <c r="N149" s="94"/>
      <c r="O149" s="95"/>
      <c r="Q149" s="41"/>
      <c r="R149" s="41">
        <f t="shared" si="7"/>
        <v>0</v>
      </c>
      <c r="S149" s="41">
        <f t="shared" si="6"/>
        <v>0</v>
      </c>
    </row>
    <row r="150" spans="2:19" ht="16" customHeight="1" x14ac:dyDescent="0.35">
      <c r="B150" s="42"/>
      <c r="C150" s="152"/>
      <c r="D150" s="121"/>
      <c r="E150" s="90" t="s">
        <v>108</v>
      </c>
      <c r="F150" s="96" t="s">
        <v>223</v>
      </c>
      <c r="G150" s="94"/>
      <c r="H150" s="94"/>
      <c r="I150" s="94"/>
      <c r="J150" s="94"/>
      <c r="K150" s="94"/>
      <c r="L150" s="94"/>
      <c r="M150" s="94"/>
      <c r="N150" s="94"/>
      <c r="O150" s="95"/>
      <c r="Q150" s="41"/>
      <c r="R150" s="41">
        <f t="shared" si="7"/>
        <v>0</v>
      </c>
      <c r="S150" s="41">
        <f t="shared" si="6"/>
        <v>0</v>
      </c>
    </row>
    <row r="151" spans="2:19" ht="15.4" customHeight="1" x14ac:dyDescent="0.35">
      <c r="B151" s="237" t="s">
        <v>152</v>
      </c>
      <c r="C151" s="237"/>
      <c r="D151" s="237"/>
      <c r="E151" s="237"/>
      <c r="F151" s="237"/>
      <c r="G151" s="237"/>
      <c r="H151" s="237"/>
      <c r="I151" s="237"/>
      <c r="J151" s="237"/>
      <c r="K151" s="237"/>
      <c r="L151" s="237"/>
      <c r="M151" s="237"/>
      <c r="N151" s="237"/>
      <c r="O151" s="238"/>
      <c r="Q151" s="41"/>
      <c r="R151" s="41">
        <f t="shared" si="7"/>
        <v>0</v>
      </c>
      <c r="S151" s="41">
        <f t="shared" si="5"/>
        <v>0</v>
      </c>
    </row>
    <row r="152" spans="2:19" ht="16" customHeight="1" x14ac:dyDescent="0.35">
      <c r="B152" s="42"/>
      <c r="C152" s="152"/>
      <c r="D152" s="122"/>
      <c r="E152" s="90">
        <v>5.0999999999999996</v>
      </c>
      <c r="F152" s="93" t="s">
        <v>185</v>
      </c>
      <c r="G152" s="94"/>
      <c r="H152" s="94"/>
      <c r="I152" s="94"/>
      <c r="J152" s="94"/>
      <c r="K152" s="94"/>
      <c r="L152" s="94"/>
      <c r="M152" s="94"/>
      <c r="N152" s="94"/>
      <c r="O152" s="95"/>
      <c r="Q152" s="41"/>
      <c r="R152" s="41">
        <f t="shared" si="7"/>
        <v>0</v>
      </c>
      <c r="S152" s="41">
        <f t="shared" ref="S152:S175" si="8">IF(C152="X",1,0)</f>
        <v>0</v>
      </c>
    </row>
    <row r="153" spans="2:19" ht="15.4" customHeight="1" x14ac:dyDescent="0.35">
      <c r="B153" s="75"/>
      <c r="C153" s="76"/>
      <c r="D153" s="75"/>
      <c r="E153" s="92">
        <v>5.2</v>
      </c>
      <c r="F153" s="99" t="s">
        <v>109</v>
      </c>
      <c r="G153" s="100"/>
      <c r="H153" s="100"/>
      <c r="I153" s="100"/>
      <c r="J153" s="100"/>
      <c r="K153" s="100"/>
      <c r="L153" s="100"/>
      <c r="M153" s="100"/>
      <c r="N153" s="100"/>
      <c r="O153" s="101"/>
      <c r="Q153" s="41"/>
      <c r="R153" s="41">
        <f t="shared" si="7"/>
        <v>0</v>
      </c>
      <c r="S153" s="41">
        <f t="shared" si="8"/>
        <v>0</v>
      </c>
    </row>
    <row r="154" spans="2:19" ht="16" customHeight="1" x14ac:dyDescent="0.35">
      <c r="B154" s="42"/>
      <c r="C154" s="152"/>
      <c r="D154" s="120"/>
      <c r="E154" s="90" t="s">
        <v>110</v>
      </c>
      <c r="F154" s="102" t="s">
        <v>205</v>
      </c>
      <c r="G154" s="94"/>
      <c r="H154" s="94"/>
      <c r="I154" s="94"/>
      <c r="J154" s="94"/>
      <c r="K154" s="94"/>
      <c r="L154" s="94"/>
      <c r="M154" s="94"/>
      <c r="N154" s="94"/>
      <c r="O154" s="95"/>
      <c r="Q154" s="41"/>
      <c r="R154" s="41">
        <f t="shared" si="7"/>
        <v>0</v>
      </c>
      <c r="S154" s="41">
        <f t="shared" si="8"/>
        <v>0</v>
      </c>
    </row>
    <row r="155" spans="2:19" ht="16" customHeight="1" x14ac:dyDescent="0.35">
      <c r="B155" s="42"/>
      <c r="C155" s="152"/>
      <c r="D155" s="120"/>
      <c r="E155" s="90" t="s">
        <v>111</v>
      </c>
      <c r="F155" s="93" t="s">
        <v>112</v>
      </c>
      <c r="G155" s="94"/>
      <c r="H155" s="94"/>
      <c r="I155" s="94"/>
      <c r="J155" s="94"/>
      <c r="K155" s="94"/>
      <c r="L155" s="94"/>
      <c r="M155" s="94"/>
      <c r="N155" s="94"/>
      <c r="O155" s="95"/>
      <c r="Q155" s="41"/>
      <c r="R155" s="41">
        <f t="shared" si="7"/>
        <v>0</v>
      </c>
      <c r="S155" s="41">
        <f t="shared" si="8"/>
        <v>0</v>
      </c>
    </row>
    <row r="156" spans="2:19" ht="16" customHeight="1" x14ac:dyDescent="0.35">
      <c r="B156" s="42"/>
      <c r="C156" s="152"/>
      <c r="D156" s="120"/>
      <c r="E156" s="90" t="s">
        <v>156</v>
      </c>
      <c r="F156" s="93" t="s">
        <v>113</v>
      </c>
      <c r="G156" s="94"/>
      <c r="H156" s="94"/>
      <c r="I156" s="94"/>
      <c r="J156" s="94"/>
      <c r="K156" s="94"/>
      <c r="L156" s="94"/>
      <c r="M156" s="94"/>
      <c r="N156" s="94"/>
      <c r="O156" s="95"/>
      <c r="Q156" s="41"/>
      <c r="R156" s="41">
        <f t="shared" si="7"/>
        <v>0</v>
      </c>
      <c r="S156" s="41">
        <f t="shared" si="8"/>
        <v>0</v>
      </c>
    </row>
    <row r="157" spans="2:19" ht="15.4" customHeight="1" x14ac:dyDescent="0.35">
      <c r="B157" s="75"/>
      <c r="C157" s="76"/>
      <c r="D157" s="75"/>
      <c r="E157" s="92">
        <v>5.3</v>
      </c>
      <c r="F157" s="99" t="s">
        <v>171</v>
      </c>
      <c r="G157" s="100"/>
      <c r="H157" s="100"/>
      <c r="I157" s="100"/>
      <c r="J157" s="100"/>
      <c r="K157" s="100"/>
      <c r="L157" s="100"/>
      <c r="M157" s="100"/>
      <c r="N157" s="100"/>
      <c r="O157" s="101"/>
      <c r="Q157" s="41"/>
      <c r="R157" s="41">
        <f t="shared" si="7"/>
        <v>0</v>
      </c>
      <c r="S157" s="41">
        <f t="shared" si="8"/>
        <v>0</v>
      </c>
    </row>
    <row r="158" spans="2:19" ht="16" customHeight="1" x14ac:dyDescent="0.35">
      <c r="B158" s="42"/>
      <c r="C158" s="152"/>
      <c r="D158" s="120"/>
      <c r="E158" s="90" t="s">
        <v>114</v>
      </c>
      <c r="F158" s="93" t="s">
        <v>183</v>
      </c>
      <c r="G158" s="94"/>
      <c r="H158" s="94"/>
      <c r="I158" s="94"/>
      <c r="J158" s="94"/>
      <c r="K158" s="94"/>
      <c r="L158" s="94"/>
      <c r="M158" s="94"/>
      <c r="N158" s="94"/>
      <c r="O158" s="95"/>
      <c r="Q158" s="41"/>
      <c r="R158" s="41">
        <f t="shared" si="7"/>
        <v>0</v>
      </c>
      <c r="S158" s="41">
        <f t="shared" si="8"/>
        <v>0</v>
      </c>
    </row>
    <row r="159" spans="2:19" ht="16" customHeight="1" x14ac:dyDescent="0.35">
      <c r="B159" s="42"/>
      <c r="C159" s="152"/>
      <c r="D159" s="120"/>
      <c r="E159" s="90" t="s">
        <v>115</v>
      </c>
      <c r="F159" s="93" t="s">
        <v>165</v>
      </c>
      <c r="G159" s="94"/>
      <c r="H159" s="94"/>
      <c r="I159" s="94"/>
      <c r="J159" s="94"/>
      <c r="K159" s="94"/>
      <c r="L159" s="94"/>
      <c r="M159" s="94"/>
      <c r="N159" s="94"/>
      <c r="O159" s="95"/>
      <c r="Q159" s="41"/>
      <c r="R159" s="41">
        <f t="shared" si="7"/>
        <v>0</v>
      </c>
      <c r="S159" s="41">
        <f t="shared" si="8"/>
        <v>0</v>
      </c>
    </row>
    <row r="160" spans="2:19" ht="16" customHeight="1" x14ac:dyDescent="0.35">
      <c r="B160" s="42"/>
      <c r="C160" s="152"/>
      <c r="D160" s="120"/>
      <c r="E160" s="90" t="s">
        <v>116</v>
      </c>
      <c r="F160" s="93" t="s">
        <v>172</v>
      </c>
      <c r="G160" s="94"/>
      <c r="H160" s="94"/>
      <c r="I160" s="94"/>
      <c r="J160" s="94"/>
      <c r="K160" s="94"/>
      <c r="L160" s="94"/>
      <c r="M160" s="94"/>
      <c r="N160" s="94"/>
      <c r="O160" s="95"/>
      <c r="Q160" s="41"/>
      <c r="R160" s="41">
        <f t="shared" si="7"/>
        <v>0</v>
      </c>
      <c r="S160" s="41">
        <f t="shared" si="8"/>
        <v>0</v>
      </c>
    </row>
    <row r="161" spans="2:19" ht="16" customHeight="1" x14ac:dyDescent="0.35">
      <c r="B161" s="42"/>
      <c r="C161" s="152"/>
      <c r="D161" s="120"/>
      <c r="E161" s="90" t="s">
        <v>117</v>
      </c>
      <c r="F161" s="93" t="s">
        <v>199</v>
      </c>
      <c r="G161" s="94"/>
      <c r="H161" s="94"/>
      <c r="I161" s="94"/>
      <c r="J161" s="94"/>
      <c r="K161" s="94"/>
      <c r="L161" s="94"/>
      <c r="M161" s="94"/>
      <c r="N161" s="94"/>
      <c r="O161" s="95"/>
      <c r="Q161" s="41"/>
      <c r="R161" s="41">
        <f t="shared" si="7"/>
        <v>0</v>
      </c>
      <c r="S161" s="41">
        <f t="shared" si="8"/>
        <v>0</v>
      </c>
    </row>
    <row r="162" spans="2:19" ht="16" customHeight="1" x14ac:dyDescent="0.35">
      <c r="B162" s="42"/>
      <c r="C162" s="152"/>
      <c r="D162" s="120"/>
      <c r="E162" s="90" t="s">
        <v>118</v>
      </c>
      <c r="F162" s="93" t="s">
        <v>119</v>
      </c>
      <c r="G162" s="94"/>
      <c r="H162" s="94"/>
      <c r="I162" s="94"/>
      <c r="J162" s="94"/>
      <c r="K162" s="94"/>
      <c r="L162" s="94"/>
      <c r="M162" s="94"/>
      <c r="N162" s="94"/>
      <c r="O162" s="95"/>
      <c r="Q162" s="41"/>
      <c r="R162" s="41">
        <f t="shared" si="7"/>
        <v>0</v>
      </c>
      <c r="S162" s="41">
        <f t="shared" si="8"/>
        <v>0</v>
      </c>
    </row>
    <row r="163" spans="2:19" ht="16" customHeight="1" x14ac:dyDescent="0.35">
      <c r="B163" s="42"/>
      <c r="C163" s="152"/>
      <c r="D163" s="120"/>
      <c r="E163" s="90" t="s">
        <v>148</v>
      </c>
      <c r="F163" s="93" t="s">
        <v>157</v>
      </c>
      <c r="G163" s="94"/>
      <c r="H163" s="94"/>
      <c r="I163" s="94"/>
      <c r="J163" s="94"/>
      <c r="K163" s="94"/>
      <c r="L163" s="94"/>
      <c r="M163" s="94"/>
      <c r="N163" s="94"/>
      <c r="O163" s="95"/>
      <c r="Q163" s="41"/>
      <c r="R163" s="41">
        <f t="shared" si="7"/>
        <v>0</v>
      </c>
      <c r="S163" s="41">
        <f t="shared" si="8"/>
        <v>0</v>
      </c>
    </row>
    <row r="164" spans="2:19" ht="15.4" customHeight="1" x14ac:dyDescent="0.35">
      <c r="B164" s="75"/>
      <c r="C164" s="76"/>
      <c r="D164" s="75"/>
      <c r="E164" s="92">
        <v>5.4</v>
      </c>
      <c r="F164" s="99" t="s">
        <v>196</v>
      </c>
      <c r="G164" s="100"/>
      <c r="H164" s="100"/>
      <c r="I164" s="100"/>
      <c r="J164" s="100"/>
      <c r="K164" s="100"/>
      <c r="L164" s="100"/>
      <c r="M164" s="100"/>
      <c r="N164" s="100"/>
      <c r="O164" s="101"/>
      <c r="Q164" s="41"/>
      <c r="R164" s="41">
        <f t="shared" ref="R164:R188" si="9">IF(B164="X",1,0)</f>
        <v>0</v>
      </c>
      <c r="S164" s="41">
        <f t="shared" si="8"/>
        <v>0</v>
      </c>
    </row>
    <row r="165" spans="2:19" ht="16" customHeight="1" x14ac:dyDescent="0.35">
      <c r="B165" s="42"/>
      <c r="C165" s="152"/>
      <c r="D165" s="120"/>
      <c r="E165" s="90" t="s">
        <v>120</v>
      </c>
      <c r="F165" s="93" t="s">
        <v>184</v>
      </c>
      <c r="G165" s="94"/>
      <c r="H165" s="94"/>
      <c r="I165" s="94"/>
      <c r="J165" s="94"/>
      <c r="K165" s="94"/>
      <c r="L165" s="94"/>
      <c r="M165" s="94"/>
      <c r="N165" s="94"/>
      <c r="O165" s="95"/>
      <c r="Q165" s="41"/>
      <c r="R165" s="41">
        <f t="shared" si="9"/>
        <v>0</v>
      </c>
      <c r="S165" s="41">
        <f t="shared" si="8"/>
        <v>0</v>
      </c>
    </row>
    <row r="166" spans="2:19" ht="16" customHeight="1" x14ac:dyDescent="0.35">
      <c r="B166" s="42"/>
      <c r="C166" s="152"/>
      <c r="D166" s="120"/>
      <c r="E166" s="90" t="s">
        <v>121</v>
      </c>
      <c r="F166" s="93" t="s">
        <v>154</v>
      </c>
      <c r="G166" s="94"/>
      <c r="H166" s="94"/>
      <c r="I166" s="94"/>
      <c r="J166" s="94"/>
      <c r="K166" s="94"/>
      <c r="L166" s="94"/>
      <c r="M166" s="94"/>
      <c r="N166" s="94"/>
      <c r="O166" s="95"/>
      <c r="Q166" s="41"/>
      <c r="R166" s="41">
        <f t="shared" si="9"/>
        <v>0</v>
      </c>
      <c r="S166" s="41">
        <f t="shared" si="8"/>
        <v>0</v>
      </c>
    </row>
    <row r="167" spans="2:19" ht="16" customHeight="1" x14ac:dyDescent="0.35">
      <c r="B167" s="42"/>
      <c r="C167" s="152"/>
      <c r="D167" s="120"/>
      <c r="E167" s="90" t="s">
        <v>122</v>
      </c>
      <c r="F167" s="93" t="s">
        <v>155</v>
      </c>
      <c r="G167" s="94"/>
      <c r="H167" s="94"/>
      <c r="I167" s="94"/>
      <c r="J167" s="94"/>
      <c r="K167" s="94"/>
      <c r="L167" s="94"/>
      <c r="M167" s="94"/>
      <c r="N167" s="94"/>
      <c r="O167" s="95"/>
      <c r="Q167" s="41"/>
      <c r="R167" s="41">
        <f t="shared" si="9"/>
        <v>0</v>
      </c>
      <c r="S167" s="41">
        <f t="shared" si="8"/>
        <v>0</v>
      </c>
    </row>
    <row r="168" spans="2:19" ht="15.4" customHeight="1" x14ac:dyDescent="0.35">
      <c r="B168" s="75"/>
      <c r="C168" s="76"/>
      <c r="D168" s="75"/>
      <c r="E168" s="92">
        <v>5.5</v>
      </c>
      <c r="F168" s="99" t="s">
        <v>197</v>
      </c>
      <c r="G168" s="100"/>
      <c r="H168" s="100"/>
      <c r="I168" s="100"/>
      <c r="J168" s="100"/>
      <c r="K168" s="100"/>
      <c r="L168" s="100"/>
      <c r="M168" s="100"/>
      <c r="N168" s="100"/>
      <c r="O168" s="101"/>
      <c r="Q168" s="41"/>
      <c r="R168" s="41">
        <f t="shared" si="9"/>
        <v>0</v>
      </c>
      <c r="S168" s="41">
        <f t="shared" si="8"/>
        <v>0</v>
      </c>
    </row>
    <row r="169" spans="2:19" ht="16" customHeight="1" x14ac:dyDescent="0.35">
      <c r="B169" s="42"/>
      <c r="C169" s="152"/>
      <c r="D169" s="120"/>
      <c r="E169" s="90" t="s">
        <v>209</v>
      </c>
      <c r="F169" s="93" t="s">
        <v>163</v>
      </c>
      <c r="G169" s="94"/>
      <c r="H169" s="94"/>
      <c r="I169" s="94"/>
      <c r="J169" s="94"/>
      <c r="K169" s="94"/>
      <c r="L169" s="94"/>
      <c r="M169" s="94"/>
      <c r="N169" s="94"/>
      <c r="O169" s="95"/>
      <c r="Q169" s="41"/>
      <c r="R169" s="41">
        <f t="shared" si="9"/>
        <v>0</v>
      </c>
      <c r="S169" s="41">
        <f t="shared" si="8"/>
        <v>0</v>
      </c>
    </row>
    <row r="170" spans="2:19" ht="16" customHeight="1" x14ac:dyDescent="0.35">
      <c r="B170" s="42"/>
      <c r="C170" s="152"/>
      <c r="D170" s="120"/>
      <c r="E170" s="90" t="s">
        <v>210</v>
      </c>
      <c r="F170" s="93" t="s">
        <v>178</v>
      </c>
      <c r="G170" s="94"/>
      <c r="H170" s="94"/>
      <c r="I170" s="94"/>
      <c r="J170" s="94"/>
      <c r="K170" s="94"/>
      <c r="L170" s="94"/>
      <c r="M170" s="94"/>
      <c r="N170" s="94"/>
      <c r="O170" s="95"/>
      <c r="Q170" s="41"/>
      <c r="R170" s="41">
        <f t="shared" si="9"/>
        <v>0</v>
      </c>
      <c r="S170" s="41">
        <f t="shared" si="8"/>
        <v>0</v>
      </c>
    </row>
    <row r="171" spans="2:19" ht="16" customHeight="1" x14ac:dyDescent="0.35">
      <c r="B171" s="42"/>
      <c r="C171" s="152"/>
      <c r="D171" s="120"/>
      <c r="E171" s="90" t="s">
        <v>211</v>
      </c>
      <c r="F171" s="93" t="s">
        <v>164</v>
      </c>
      <c r="G171" s="94"/>
      <c r="H171" s="94"/>
      <c r="I171" s="94"/>
      <c r="J171" s="94"/>
      <c r="K171" s="94"/>
      <c r="L171" s="94"/>
      <c r="M171" s="94"/>
      <c r="N171" s="94"/>
      <c r="O171" s="95"/>
      <c r="Q171" s="41"/>
      <c r="R171" s="41">
        <f t="shared" si="9"/>
        <v>0</v>
      </c>
      <c r="S171" s="41">
        <f t="shared" si="8"/>
        <v>0</v>
      </c>
    </row>
    <row r="172" spans="2:19" ht="16" customHeight="1" x14ac:dyDescent="0.35">
      <c r="B172" s="42"/>
      <c r="C172" s="152"/>
      <c r="D172" s="120"/>
      <c r="E172" s="90" t="s">
        <v>212</v>
      </c>
      <c r="F172" s="93" t="s">
        <v>153</v>
      </c>
      <c r="G172" s="94"/>
      <c r="H172" s="94"/>
      <c r="I172" s="94"/>
      <c r="J172" s="94"/>
      <c r="K172" s="94"/>
      <c r="L172" s="94"/>
      <c r="M172" s="94"/>
      <c r="N172" s="94"/>
      <c r="O172" s="95"/>
      <c r="Q172" s="41"/>
      <c r="R172" s="41">
        <f t="shared" si="9"/>
        <v>0</v>
      </c>
      <c r="S172" s="41">
        <f t="shared" si="8"/>
        <v>0</v>
      </c>
    </row>
    <row r="173" spans="2:19" ht="16" customHeight="1" x14ac:dyDescent="0.35">
      <c r="B173" s="42"/>
      <c r="C173" s="152"/>
      <c r="D173" s="120"/>
      <c r="E173" s="90" t="s">
        <v>213</v>
      </c>
      <c r="F173" s="93" t="s">
        <v>177</v>
      </c>
      <c r="G173" s="94"/>
      <c r="H173" s="94"/>
      <c r="I173" s="94"/>
      <c r="J173" s="94"/>
      <c r="K173" s="94"/>
      <c r="L173" s="94"/>
      <c r="M173" s="94"/>
      <c r="N173" s="94"/>
      <c r="O173" s="95"/>
      <c r="Q173" s="41"/>
      <c r="R173" s="41">
        <f t="shared" si="9"/>
        <v>0</v>
      </c>
      <c r="S173" s="41">
        <f t="shared" si="8"/>
        <v>0</v>
      </c>
    </row>
    <row r="174" spans="2:19" ht="28.9" customHeight="1" x14ac:dyDescent="0.35">
      <c r="B174" s="42"/>
      <c r="C174" s="152"/>
      <c r="D174" s="120"/>
      <c r="E174" s="90" t="s">
        <v>214</v>
      </c>
      <c r="F174" s="186" t="s">
        <v>198</v>
      </c>
      <c r="G174" s="187"/>
      <c r="H174" s="187"/>
      <c r="I174" s="187"/>
      <c r="J174" s="187"/>
      <c r="K174" s="187"/>
      <c r="L174" s="187"/>
      <c r="M174" s="187"/>
      <c r="N174" s="187"/>
      <c r="O174" s="188"/>
      <c r="Q174" s="41"/>
      <c r="R174" s="41">
        <f t="shared" si="9"/>
        <v>0</v>
      </c>
      <c r="S174" s="41">
        <f t="shared" si="8"/>
        <v>0</v>
      </c>
    </row>
    <row r="175" spans="2:19" ht="16" customHeight="1" x14ac:dyDescent="0.35">
      <c r="B175" s="42"/>
      <c r="C175" s="152"/>
      <c r="D175" s="120"/>
      <c r="E175" s="90" t="s">
        <v>215</v>
      </c>
      <c r="F175" s="93" t="s">
        <v>176</v>
      </c>
      <c r="G175" s="94"/>
      <c r="H175" s="94"/>
      <c r="I175" s="94"/>
      <c r="J175" s="94"/>
      <c r="K175" s="94"/>
      <c r="L175" s="94"/>
      <c r="M175" s="94"/>
      <c r="N175" s="94"/>
      <c r="O175" s="95"/>
      <c r="Q175" s="41"/>
      <c r="R175" s="41">
        <f t="shared" si="9"/>
        <v>0</v>
      </c>
      <c r="S175" s="41">
        <f t="shared" si="8"/>
        <v>0</v>
      </c>
    </row>
    <row r="176" spans="2:19" ht="15.4" customHeight="1" x14ac:dyDescent="0.35">
      <c r="B176" s="237" t="s">
        <v>186</v>
      </c>
      <c r="C176" s="237"/>
      <c r="D176" s="237"/>
      <c r="E176" s="237"/>
      <c r="F176" s="237"/>
      <c r="G176" s="237"/>
      <c r="H176" s="237"/>
      <c r="I176" s="237"/>
      <c r="J176" s="237"/>
      <c r="K176" s="237"/>
      <c r="L176" s="237"/>
      <c r="M176" s="237"/>
      <c r="N176" s="237"/>
      <c r="O176" s="238"/>
      <c r="Q176" s="41"/>
      <c r="R176" s="41">
        <f t="shared" si="9"/>
        <v>0</v>
      </c>
      <c r="S176" s="41">
        <f t="shared" ref="S176:S185" si="10">IF(D176="X",1,0)</f>
        <v>0</v>
      </c>
    </row>
    <row r="177" spans="2:21" ht="16" customHeight="1" x14ac:dyDescent="0.35">
      <c r="B177" s="42"/>
      <c r="C177" s="152"/>
      <c r="D177" s="122"/>
      <c r="E177" s="90">
        <v>6.1</v>
      </c>
      <c r="F177" s="103" t="s">
        <v>123</v>
      </c>
      <c r="G177" s="104"/>
      <c r="H177" s="104"/>
      <c r="I177" s="104"/>
      <c r="J177" s="104"/>
      <c r="K177" s="104"/>
      <c r="L177" s="104"/>
      <c r="M177" s="104"/>
      <c r="N177" s="104"/>
      <c r="O177" s="105"/>
      <c r="Q177" s="41"/>
      <c r="R177" s="41">
        <f t="shared" si="9"/>
        <v>0</v>
      </c>
      <c r="S177" s="41">
        <f>IF(C177="X",1,0)</f>
        <v>0</v>
      </c>
    </row>
    <row r="178" spans="2:21" ht="16" customHeight="1" x14ac:dyDescent="0.35">
      <c r="B178" s="42"/>
      <c r="C178" s="152"/>
      <c r="D178" s="120"/>
      <c r="E178" s="90">
        <v>6.2</v>
      </c>
      <c r="F178" s="103" t="s">
        <v>124</v>
      </c>
      <c r="G178" s="104"/>
      <c r="H178" s="104"/>
      <c r="I178" s="104"/>
      <c r="J178" s="104"/>
      <c r="K178" s="104"/>
      <c r="L178" s="104"/>
      <c r="M178" s="104"/>
      <c r="N178" s="104"/>
      <c r="O178" s="105"/>
      <c r="Q178" s="41"/>
      <c r="R178" s="41">
        <f t="shared" si="9"/>
        <v>0</v>
      </c>
      <c r="S178" s="41">
        <f>IF(C178="X",1,0)</f>
        <v>0</v>
      </c>
    </row>
    <row r="179" spans="2:21" ht="16" customHeight="1" x14ac:dyDescent="0.35">
      <c r="B179" s="42"/>
      <c r="C179" s="152"/>
      <c r="D179" s="121"/>
      <c r="E179" s="90">
        <v>6.3</v>
      </c>
      <c r="F179" s="113" t="s">
        <v>217</v>
      </c>
      <c r="G179" s="104"/>
      <c r="H179" s="104"/>
      <c r="I179" s="104"/>
      <c r="J179" s="104"/>
      <c r="K179" s="104"/>
      <c r="L179" s="104"/>
      <c r="M179" s="104"/>
      <c r="N179" s="104"/>
      <c r="O179" s="105"/>
      <c r="Q179" s="41"/>
      <c r="R179" s="41">
        <f t="shared" si="9"/>
        <v>0</v>
      </c>
      <c r="S179" s="41">
        <f>IF(C179="X",1,0)</f>
        <v>0</v>
      </c>
    </row>
    <row r="180" spans="2:21" ht="15.4" customHeight="1" x14ac:dyDescent="0.35">
      <c r="B180" s="237" t="s">
        <v>125</v>
      </c>
      <c r="C180" s="237"/>
      <c r="D180" s="237"/>
      <c r="E180" s="237"/>
      <c r="F180" s="237"/>
      <c r="G180" s="237"/>
      <c r="H180" s="237"/>
      <c r="I180" s="237"/>
      <c r="J180" s="237"/>
      <c r="K180" s="237"/>
      <c r="L180" s="237"/>
      <c r="M180" s="237"/>
      <c r="N180" s="237"/>
      <c r="O180" s="238"/>
      <c r="Q180" s="41"/>
      <c r="R180" s="41">
        <f t="shared" si="9"/>
        <v>0</v>
      </c>
      <c r="S180" s="41">
        <f t="shared" si="10"/>
        <v>0</v>
      </c>
    </row>
    <row r="181" spans="2:21" ht="16" customHeight="1" x14ac:dyDescent="0.35">
      <c r="B181" s="42"/>
      <c r="C181" s="152"/>
      <c r="D181" s="120"/>
      <c r="E181" s="90">
        <v>7.1</v>
      </c>
      <c r="F181" s="103" t="s">
        <v>126</v>
      </c>
      <c r="G181" s="104"/>
      <c r="H181" s="104"/>
      <c r="I181" s="104"/>
      <c r="J181" s="104"/>
      <c r="K181" s="104"/>
      <c r="L181" s="104"/>
      <c r="M181" s="104"/>
      <c r="N181" s="104"/>
      <c r="O181" s="105"/>
      <c r="Q181" s="41"/>
      <c r="R181" s="41">
        <f t="shared" si="9"/>
        <v>0</v>
      </c>
      <c r="S181" s="41">
        <f>IF(C181="X",1,0)</f>
        <v>0</v>
      </c>
    </row>
    <row r="182" spans="2:21" ht="16" customHeight="1" x14ac:dyDescent="0.35">
      <c r="B182" s="42"/>
      <c r="C182" s="152"/>
      <c r="D182" s="120"/>
      <c r="E182" s="90">
        <v>7.2</v>
      </c>
      <c r="F182" s="103" t="s">
        <v>187</v>
      </c>
      <c r="G182" s="104"/>
      <c r="H182" s="104"/>
      <c r="I182" s="104"/>
      <c r="J182" s="104"/>
      <c r="K182" s="104"/>
      <c r="L182" s="104"/>
      <c r="M182" s="104"/>
      <c r="N182" s="104"/>
      <c r="O182" s="105"/>
      <c r="Q182" s="41"/>
      <c r="R182" s="41">
        <f t="shared" si="9"/>
        <v>0</v>
      </c>
      <c r="S182" s="41">
        <f>IF(C182="X",1,0)</f>
        <v>0</v>
      </c>
    </row>
    <row r="183" spans="2:21" ht="16" customHeight="1" x14ac:dyDescent="0.35">
      <c r="B183" s="42"/>
      <c r="C183" s="152"/>
      <c r="D183" s="121"/>
      <c r="E183" s="90">
        <v>7.3</v>
      </c>
      <c r="F183" s="103" t="s">
        <v>174</v>
      </c>
      <c r="G183" s="104"/>
      <c r="H183" s="104"/>
      <c r="I183" s="104"/>
      <c r="J183" s="104"/>
      <c r="K183" s="104"/>
      <c r="L183" s="104"/>
      <c r="M183" s="104"/>
      <c r="N183" s="104"/>
      <c r="O183" s="105"/>
      <c r="Q183" s="41"/>
      <c r="R183" s="41">
        <f t="shared" si="9"/>
        <v>0</v>
      </c>
      <c r="S183" s="41">
        <f>IF(C183="X",1,0)</f>
        <v>0</v>
      </c>
    </row>
    <row r="184" spans="2:21" ht="16" customHeight="1" x14ac:dyDescent="0.35">
      <c r="B184" s="42"/>
      <c r="C184" s="152"/>
      <c r="D184" s="121"/>
      <c r="E184" s="90">
        <v>7.4</v>
      </c>
      <c r="F184" s="103" t="s">
        <v>175</v>
      </c>
      <c r="G184" s="104"/>
      <c r="H184" s="104"/>
      <c r="I184" s="104"/>
      <c r="J184" s="104"/>
      <c r="K184" s="104"/>
      <c r="L184" s="104"/>
      <c r="M184" s="104"/>
      <c r="N184" s="104"/>
      <c r="O184" s="105"/>
      <c r="Q184" s="41"/>
      <c r="R184" s="41"/>
      <c r="S184" s="41"/>
    </row>
    <row r="185" spans="2:21" ht="15.4" customHeight="1" x14ac:dyDescent="0.35">
      <c r="B185" s="237" t="s">
        <v>127</v>
      </c>
      <c r="C185" s="237"/>
      <c r="D185" s="237"/>
      <c r="E185" s="237"/>
      <c r="F185" s="237"/>
      <c r="G185" s="237"/>
      <c r="H185" s="237"/>
      <c r="I185" s="237"/>
      <c r="J185" s="237"/>
      <c r="K185" s="237"/>
      <c r="L185" s="237"/>
      <c r="M185" s="237"/>
      <c r="N185" s="237"/>
      <c r="O185" s="238"/>
      <c r="Q185" s="41"/>
      <c r="R185" s="41">
        <f t="shared" si="9"/>
        <v>0</v>
      </c>
      <c r="S185" s="41">
        <f t="shared" si="10"/>
        <v>0</v>
      </c>
    </row>
    <row r="186" spans="2:21" ht="16" customHeight="1" x14ac:dyDescent="0.35">
      <c r="B186" s="42"/>
      <c r="C186" s="152"/>
      <c r="D186" s="119"/>
      <c r="E186" s="90">
        <v>8.1</v>
      </c>
      <c r="F186" s="113" t="s">
        <v>218</v>
      </c>
      <c r="G186" s="111"/>
      <c r="H186" s="111"/>
      <c r="I186" s="111"/>
      <c r="J186" s="111"/>
      <c r="K186" s="111"/>
      <c r="L186" s="111"/>
      <c r="M186" s="111"/>
      <c r="N186" s="104"/>
      <c r="O186" s="105"/>
      <c r="Q186" s="41"/>
      <c r="R186" s="41">
        <f t="shared" si="9"/>
        <v>0</v>
      </c>
      <c r="S186" s="41">
        <f t="shared" ref="S186:S188" si="11">IF(C186="X",1,0)</f>
        <v>0</v>
      </c>
    </row>
    <row r="187" spans="2:21" ht="16" customHeight="1" x14ac:dyDescent="0.35">
      <c r="B187" s="42"/>
      <c r="C187" s="152"/>
      <c r="D187" s="119"/>
      <c r="E187" s="90">
        <v>8.1999999999999993</v>
      </c>
      <c r="F187" s="113" t="s">
        <v>219</v>
      </c>
      <c r="G187" s="111"/>
      <c r="H187" s="111"/>
      <c r="I187" s="111"/>
      <c r="J187" s="111"/>
      <c r="K187" s="111"/>
      <c r="L187" s="111"/>
      <c r="M187" s="111"/>
      <c r="N187" s="104"/>
      <c r="O187" s="105"/>
      <c r="Q187" s="41"/>
      <c r="R187" s="41">
        <f t="shared" si="9"/>
        <v>0</v>
      </c>
      <c r="S187" s="41">
        <f t="shared" si="11"/>
        <v>0</v>
      </c>
    </row>
    <row r="188" spans="2:21" ht="16" customHeight="1" x14ac:dyDescent="0.35">
      <c r="B188" s="42"/>
      <c r="C188" s="152"/>
      <c r="D188" s="119"/>
      <c r="E188" s="90">
        <v>8.3000000000000007</v>
      </c>
      <c r="F188" s="113" t="s">
        <v>220</v>
      </c>
      <c r="G188" s="112"/>
      <c r="H188" s="112"/>
      <c r="I188" s="112"/>
      <c r="J188" s="112"/>
      <c r="K188" s="112"/>
      <c r="L188" s="112"/>
      <c r="M188" s="112"/>
      <c r="N188" s="106"/>
      <c r="O188" s="107"/>
      <c r="Q188" s="41"/>
      <c r="R188" s="41">
        <f t="shared" si="9"/>
        <v>0</v>
      </c>
      <c r="S188" s="41">
        <f t="shared" si="11"/>
        <v>0</v>
      </c>
    </row>
    <row r="189" spans="2:21" ht="9" customHeight="1" thickBot="1" x14ac:dyDescent="0.4">
      <c r="E189" s="34"/>
      <c r="F189" s="34"/>
      <c r="G189" s="34"/>
      <c r="H189" s="34"/>
      <c r="I189" s="34"/>
      <c r="J189" s="34"/>
      <c r="K189" s="34"/>
      <c r="L189" s="153"/>
      <c r="M189" s="153"/>
      <c r="N189" s="153"/>
      <c r="O189" s="153"/>
      <c r="P189" s="56"/>
      <c r="Q189" s="19"/>
    </row>
    <row r="190" spans="2:21" ht="16.149999999999999" customHeight="1" thickBot="1" x14ac:dyDescent="0.4">
      <c r="B190" s="72">
        <f>SUM(R103:R188)</f>
        <v>0</v>
      </c>
      <c r="C190" s="72">
        <f>SUM(S103:S188)</f>
        <v>0</v>
      </c>
      <c r="D190" s="89" t="s">
        <v>27</v>
      </c>
      <c r="E190" s="259" t="str">
        <f>IF(AND(B95="X",B190&lt;10), "Project must select 10 Mandatory items", IF(AND(B96="X",C190&lt;10), "Project is ineligible for 7 points", ""))</f>
        <v/>
      </c>
      <c r="F190" s="260"/>
      <c r="G190" s="260"/>
      <c r="H190" s="260"/>
      <c r="I190" s="260"/>
      <c r="J190" s="260"/>
      <c r="K190" s="260"/>
      <c r="L190" s="260"/>
      <c r="M190" s="260"/>
      <c r="N190" s="260"/>
      <c r="O190" s="261"/>
      <c r="Q190" s="19"/>
      <c r="U190" s="114" t="str">
        <f>IF(SUM(R103:R188)&lt;10,"Selections do not add up to "&amp; 10-SUM(S103:S188)&amp;" Mandatory Universal Design features. Check the count.","")</f>
        <v>Selections do not add up to 10 Mandatory Universal Design features. Check the count.</v>
      </c>
    </row>
    <row r="191" spans="2:21" ht="6" customHeight="1" x14ac:dyDescent="0.35">
      <c r="B191" s="32"/>
      <c r="L191" s="56"/>
      <c r="M191" s="56"/>
      <c r="N191" s="56"/>
      <c r="O191" s="56"/>
      <c r="P191" s="56"/>
      <c r="Q191" s="56"/>
      <c r="R191" s="56"/>
      <c r="S191" s="56"/>
    </row>
    <row r="192" spans="2:21" x14ac:dyDescent="0.3">
      <c r="B192" s="29" t="s">
        <v>129</v>
      </c>
      <c r="Q192" s="20"/>
      <c r="R192" s="21"/>
    </row>
    <row r="193" spans="1:23" ht="163.5" customHeight="1" x14ac:dyDescent="0.3">
      <c r="B193" s="231"/>
      <c r="C193" s="232"/>
      <c r="D193" s="232"/>
      <c r="E193" s="232"/>
      <c r="F193" s="232"/>
      <c r="G193" s="232"/>
      <c r="H193" s="232"/>
      <c r="I193" s="232"/>
      <c r="J193" s="232"/>
      <c r="K193" s="232"/>
      <c r="L193" s="232"/>
      <c r="M193" s="232"/>
      <c r="N193" s="232"/>
      <c r="O193" s="233"/>
      <c r="Q193" s="20"/>
      <c r="R193" s="21">
        <v>1000</v>
      </c>
    </row>
    <row r="194" spans="1:23" x14ac:dyDescent="0.3">
      <c r="B194" s="30" t="s">
        <v>43</v>
      </c>
      <c r="C194" s="31"/>
      <c r="D194" s="31">
        <f>R193-LEN(B193)</f>
        <v>1000</v>
      </c>
      <c r="Q194" s="20"/>
      <c r="R194" s="21"/>
    </row>
    <row r="195" spans="1:23" ht="22.5" customHeight="1" thickBot="1" x14ac:dyDescent="0.5">
      <c r="B195" s="246" t="s">
        <v>132</v>
      </c>
      <c r="C195" s="246"/>
      <c r="D195" s="246"/>
      <c r="E195" s="246"/>
      <c r="F195" s="246"/>
      <c r="G195" s="246"/>
      <c r="H195" s="246"/>
      <c r="I195" s="246"/>
      <c r="J195" s="246"/>
      <c r="K195" s="246"/>
      <c r="L195" s="246"/>
      <c r="M195" s="246"/>
      <c r="N195" s="246"/>
      <c r="O195" s="246"/>
      <c r="Q195" s="19"/>
    </row>
    <row r="196" spans="1:23" ht="79.5" customHeight="1" thickBot="1" x14ac:dyDescent="0.35">
      <c r="A196" s="68"/>
      <c r="B196" s="240" t="s">
        <v>247</v>
      </c>
      <c r="C196" s="241"/>
      <c r="D196" s="241"/>
      <c r="E196" s="241"/>
      <c r="F196" s="241"/>
      <c r="G196" s="241"/>
      <c r="H196" s="241"/>
      <c r="I196" s="241"/>
      <c r="J196" s="241"/>
      <c r="K196" s="241"/>
      <c r="L196" s="241"/>
      <c r="M196" s="241"/>
      <c r="N196" s="241"/>
      <c r="O196" s="241"/>
      <c r="P196" s="68"/>
      <c r="Q196" s="19"/>
    </row>
    <row r="197" spans="1:23" ht="22.5" customHeight="1" thickBot="1" x14ac:dyDescent="0.4">
      <c r="B197"/>
      <c r="C197" s="62"/>
      <c r="D197" s="62"/>
      <c r="E197" s="62"/>
      <c r="F197" s="62"/>
      <c r="G197" s="62"/>
      <c r="H197" s="62"/>
      <c r="I197" s="63" t="str">
        <f>IF(SUM(Q201:S211)&lt;5,"A minimum of "&amp;5-SUM(Q201:S213)&amp;" project amenities must be selected (3 must be First Priority Amenities)","")</f>
        <v>A minimum of 5 project amenities must be selected (3 must be First Priority Amenities)</v>
      </c>
      <c r="J197" s="64"/>
      <c r="K197" s="62"/>
      <c r="L197" s="62"/>
      <c r="M197" s="62"/>
      <c r="N197" s="62"/>
      <c r="O197" s="62"/>
      <c r="P197" s="62"/>
      <c r="Q197" s="62"/>
      <c r="R197" s="62"/>
      <c r="S197" s="62"/>
    </row>
    <row r="198" spans="1:23" ht="22.5" customHeight="1" thickBot="1" x14ac:dyDescent="0.35">
      <c r="A198" s="194" t="s">
        <v>248</v>
      </c>
      <c r="B198" s="195"/>
      <c r="C198" s="195"/>
      <c r="D198" s="195"/>
      <c r="E198" s="195"/>
      <c r="F198" s="195"/>
      <c r="G198" s="195"/>
      <c r="H198" s="195"/>
      <c r="I198" s="195"/>
      <c r="J198" s="195"/>
      <c r="K198" s="195"/>
      <c r="L198" s="195"/>
      <c r="M198" s="195"/>
      <c r="N198" s="195"/>
      <c r="O198" s="196"/>
      <c r="P198" s="62"/>
      <c r="Q198" s="62"/>
      <c r="R198" s="62"/>
      <c r="S198" s="62"/>
    </row>
    <row r="199" spans="1:23" ht="25.15" customHeight="1" x14ac:dyDescent="0.3">
      <c r="A199" s="200" t="s">
        <v>249</v>
      </c>
      <c r="B199" s="201"/>
      <c r="C199" s="201"/>
      <c r="D199" s="201"/>
      <c r="E199" s="202"/>
      <c r="F199" s="62"/>
      <c r="G199" s="200" t="s">
        <v>250</v>
      </c>
      <c r="H199" s="201"/>
      <c r="I199" s="201"/>
      <c r="J199" s="202"/>
      <c r="K199" s="66"/>
      <c r="L199" s="200" t="s">
        <v>251</v>
      </c>
      <c r="M199" s="201"/>
      <c r="N199" s="201"/>
      <c r="O199" s="202"/>
      <c r="P199" s="62"/>
      <c r="Q199" s="62"/>
      <c r="R199" s="62" t="s">
        <v>35</v>
      </c>
      <c r="S199" s="62"/>
    </row>
    <row r="200" spans="1:23" ht="29.25" customHeight="1" x14ac:dyDescent="0.3">
      <c r="A200" s="139" t="s">
        <v>158</v>
      </c>
      <c r="B200" s="138" t="s">
        <v>234</v>
      </c>
      <c r="C200" s="236" t="s">
        <v>159</v>
      </c>
      <c r="D200" s="236"/>
      <c r="E200" s="236"/>
      <c r="F200" s="62"/>
      <c r="G200" s="139" t="s">
        <v>158</v>
      </c>
      <c r="H200" s="138" t="s">
        <v>234</v>
      </c>
      <c r="I200" s="247" t="s">
        <v>159</v>
      </c>
      <c r="J200" s="248"/>
      <c r="K200" s="81"/>
      <c r="L200" s="141" t="s">
        <v>158</v>
      </c>
      <c r="M200" s="140" t="s">
        <v>234</v>
      </c>
      <c r="N200" s="236" t="s">
        <v>159</v>
      </c>
      <c r="O200" s="236"/>
      <c r="P200" s="110"/>
      <c r="Q200" s="62"/>
      <c r="R200" s="62"/>
      <c r="S200" s="62"/>
    </row>
    <row r="201" spans="1:23" ht="51.5" customHeight="1" x14ac:dyDescent="0.35">
      <c r="A201" s="65"/>
      <c r="B201" s="83"/>
      <c r="C201" s="207" t="s">
        <v>246</v>
      </c>
      <c r="D201" s="208"/>
      <c r="E201" s="209"/>
      <c r="F201" s="32"/>
      <c r="G201" s="65"/>
      <c r="H201" s="86"/>
      <c r="I201" s="193" t="s">
        <v>253</v>
      </c>
      <c r="J201" s="214"/>
      <c r="K201" s="32"/>
      <c r="L201" s="65"/>
      <c r="M201" s="87"/>
      <c r="N201" s="189" t="s">
        <v>268</v>
      </c>
      <c r="O201" s="189"/>
      <c r="P201" s="67"/>
      <c r="Q201" s="41">
        <f t="shared" ref="Q201:Q211" si="12">IF(A201="X",1,0)</f>
        <v>0</v>
      </c>
      <c r="R201" s="41">
        <f t="shared" ref="R201:R211" si="13">IF(G201="X",1,0)</f>
        <v>0</v>
      </c>
      <c r="S201" s="41">
        <f t="shared" ref="S201:S211" si="14">IF(L201="X",1,0)</f>
        <v>0</v>
      </c>
      <c r="U201" s="252"/>
      <c r="V201" s="253"/>
      <c r="W201" s="253"/>
    </row>
    <row r="202" spans="1:23" ht="51" customHeight="1" x14ac:dyDescent="0.35">
      <c r="A202" s="65"/>
      <c r="B202" s="83"/>
      <c r="C202" s="210" t="s">
        <v>130</v>
      </c>
      <c r="D202" s="211"/>
      <c r="E202" s="212"/>
      <c r="F202" s="32"/>
      <c r="G202" s="65"/>
      <c r="H202" s="84"/>
      <c r="I202" s="193" t="s">
        <v>254</v>
      </c>
      <c r="J202" s="213"/>
      <c r="K202" s="32"/>
      <c r="L202" s="65"/>
      <c r="M202" s="83"/>
      <c r="N202" s="189" t="s">
        <v>269</v>
      </c>
      <c r="O202" s="189"/>
      <c r="P202" s="67"/>
      <c r="Q202" s="41">
        <f t="shared" si="12"/>
        <v>0</v>
      </c>
      <c r="R202" s="41">
        <f t="shared" si="13"/>
        <v>0</v>
      </c>
      <c r="S202" s="41">
        <f t="shared" si="14"/>
        <v>0</v>
      </c>
      <c r="U202" s="252"/>
      <c r="V202" s="253"/>
      <c r="W202" s="253"/>
    </row>
    <row r="203" spans="1:23" ht="63" customHeight="1" x14ac:dyDescent="0.35">
      <c r="A203" s="65"/>
      <c r="B203" s="83"/>
      <c r="C203" s="210" t="s">
        <v>252</v>
      </c>
      <c r="D203" s="211"/>
      <c r="E203" s="212"/>
      <c r="F203" s="32"/>
      <c r="G203" s="65"/>
      <c r="H203" s="83"/>
      <c r="I203" s="191" t="s">
        <v>255</v>
      </c>
      <c r="J203" s="192"/>
      <c r="K203" s="32"/>
      <c r="L203" s="65"/>
      <c r="M203" s="83"/>
      <c r="N203" s="190" t="s">
        <v>270</v>
      </c>
      <c r="O203" s="190"/>
      <c r="P203" s="108"/>
      <c r="Q203" s="41">
        <f t="shared" si="12"/>
        <v>0</v>
      </c>
      <c r="R203" s="41">
        <f t="shared" si="13"/>
        <v>0</v>
      </c>
      <c r="S203" s="41">
        <f t="shared" si="14"/>
        <v>0</v>
      </c>
      <c r="U203" s="254"/>
      <c r="V203" s="255"/>
      <c r="W203" s="255"/>
    </row>
    <row r="204" spans="1:23" ht="69" customHeight="1" x14ac:dyDescent="0.35">
      <c r="A204" s="65"/>
      <c r="B204" s="83"/>
      <c r="C204" s="210" t="s">
        <v>131</v>
      </c>
      <c r="D204" s="211"/>
      <c r="E204" s="212"/>
      <c r="F204" s="32"/>
      <c r="G204" s="65"/>
      <c r="H204" s="83"/>
      <c r="I204" s="193" t="s">
        <v>256</v>
      </c>
      <c r="J204" s="213"/>
      <c r="K204" s="32"/>
      <c r="L204" s="65"/>
      <c r="M204" s="83"/>
      <c r="N204" s="190" t="s">
        <v>271</v>
      </c>
      <c r="O204" s="190"/>
      <c r="P204" s="108"/>
      <c r="Q204" s="41">
        <f t="shared" si="12"/>
        <v>0</v>
      </c>
      <c r="R204" s="41">
        <f t="shared" si="13"/>
        <v>0</v>
      </c>
      <c r="S204" s="41">
        <f t="shared" si="14"/>
        <v>0</v>
      </c>
      <c r="U204" s="254"/>
      <c r="V204" s="255"/>
      <c r="W204" s="255"/>
    </row>
    <row r="205" spans="1:23" ht="16" thickBot="1" x14ac:dyDescent="0.4">
      <c r="A205"/>
      <c r="B205"/>
      <c r="C205"/>
      <c r="D205"/>
      <c r="E205"/>
      <c r="F205"/>
      <c r="G205"/>
      <c r="H205"/>
      <c r="I205"/>
      <c r="J205"/>
      <c r="K205"/>
      <c r="L205"/>
      <c r="M205"/>
      <c r="N205"/>
      <c r="O205"/>
      <c r="P205" s="108"/>
      <c r="Q205" s="41"/>
      <c r="R205" s="41"/>
      <c r="S205" s="41"/>
      <c r="U205" s="136"/>
      <c r="V205" s="136"/>
      <c r="W205" s="136"/>
    </row>
    <row r="206" spans="1:23" customFormat="1" ht="25.5" customHeight="1" thickBot="1" x14ac:dyDescent="0.4">
      <c r="A206" s="197" t="s">
        <v>257</v>
      </c>
      <c r="B206" s="198"/>
      <c r="C206" s="198"/>
      <c r="D206" s="198"/>
      <c r="E206" s="198"/>
      <c r="F206" s="198"/>
      <c r="G206" s="198"/>
      <c r="H206" s="198"/>
      <c r="I206" s="198"/>
      <c r="J206" s="198"/>
      <c r="K206" s="198"/>
      <c r="L206" s="198"/>
      <c r="M206" s="198"/>
      <c r="N206" s="198"/>
      <c r="O206" s="199"/>
    </row>
    <row r="207" spans="1:23" ht="24.5" customHeight="1" x14ac:dyDescent="0.35">
      <c r="A207" s="200" t="s">
        <v>249</v>
      </c>
      <c r="B207" s="201"/>
      <c r="C207" s="201"/>
      <c r="D207" s="201"/>
      <c r="E207" s="202"/>
      <c r="F207" s="62"/>
      <c r="G207" s="200" t="s">
        <v>250</v>
      </c>
      <c r="H207" s="201"/>
      <c r="I207" s="201"/>
      <c r="J207" s="202"/>
      <c r="K207" s="66"/>
      <c r="L207" s="200" t="s">
        <v>251</v>
      </c>
      <c r="M207" s="201"/>
      <c r="N207" s="201"/>
      <c r="O207" s="202"/>
      <c r="P207" s="108"/>
      <c r="Q207" s="41"/>
      <c r="R207" s="41"/>
      <c r="S207" s="41"/>
      <c r="U207" s="137"/>
      <c r="V207" s="136"/>
      <c r="W207" s="136"/>
    </row>
    <row r="208" spans="1:23" ht="36.5" customHeight="1" x14ac:dyDescent="0.35">
      <c r="A208" s="65"/>
      <c r="B208" s="83"/>
      <c r="C208" s="207" t="s">
        <v>258</v>
      </c>
      <c r="D208" s="208"/>
      <c r="E208" s="209"/>
      <c r="F208" s="32"/>
      <c r="G208" s="65"/>
      <c r="H208" s="87"/>
      <c r="I208" s="193" t="s">
        <v>262</v>
      </c>
      <c r="J208" s="214"/>
      <c r="K208" s="32"/>
      <c r="L208" s="65"/>
      <c r="M208" s="83"/>
      <c r="N208" s="190" t="s">
        <v>264</v>
      </c>
      <c r="O208" s="190"/>
      <c r="P208" s="109"/>
      <c r="Q208" s="41">
        <f t="shared" si="12"/>
        <v>0</v>
      </c>
      <c r="R208" s="41">
        <f t="shared" si="13"/>
        <v>0</v>
      </c>
      <c r="S208" s="41">
        <f t="shared" si="14"/>
        <v>0</v>
      </c>
      <c r="U208" s="256"/>
      <c r="V208" s="257"/>
      <c r="W208" s="257"/>
    </row>
    <row r="209" spans="1:23" ht="80.5" customHeight="1" x14ac:dyDescent="0.35">
      <c r="A209" s="65"/>
      <c r="B209" s="83"/>
      <c r="C209" s="210" t="s">
        <v>259</v>
      </c>
      <c r="D209" s="211"/>
      <c r="E209" s="212"/>
      <c r="F209" s="32"/>
      <c r="G209" s="65"/>
      <c r="H209" s="83"/>
      <c r="I209" s="193" t="s">
        <v>267</v>
      </c>
      <c r="J209" s="213"/>
      <c r="K209" s="32"/>
      <c r="L209" s="65"/>
      <c r="M209" s="83"/>
      <c r="N209" s="189" t="s">
        <v>265</v>
      </c>
      <c r="O209" s="189"/>
      <c r="P209" s="67"/>
      <c r="Q209" s="41">
        <f t="shared" si="12"/>
        <v>0</v>
      </c>
      <c r="R209" s="41">
        <f t="shared" si="13"/>
        <v>0</v>
      </c>
      <c r="S209" s="41">
        <f t="shared" si="14"/>
        <v>0</v>
      </c>
      <c r="U209" s="252"/>
      <c r="V209" s="253"/>
      <c r="W209" s="253"/>
    </row>
    <row r="210" spans="1:23" ht="55" customHeight="1" x14ac:dyDescent="0.35">
      <c r="A210" s="65"/>
      <c r="B210" s="83"/>
      <c r="C210" s="210" t="s">
        <v>260</v>
      </c>
      <c r="D210" s="211"/>
      <c r="E210" s="212"/>
      <c r="F210" s="32"/>
      <c r="G210" s="263"/>
      <c r="H210" s="265"/>
      <c r="I210" s="267" t="s">
        <v>263</v>
      </c>
      <c r="J210" s="268"/>
      <c r="K210" s="32"/>
      <c r="L210" s="263"/>
      <c r="M210" s="265"/>
      <c r="N210" s="267" t="s">
        <v>266</v>
      </c>
      <c r="O210" s="268"/>
      <c r="P210" s="109"/>
      <c r="Q210" s="41">
        <f>IF(A210="X",1,0)</f>
        <v>0</v>
      </c>
      <c r="R210" s="41">
        <f>IF(G210="X",1,0)</f>
        <v>0</v>
      </c>
      <c r="S210" s="41">
        <f>IF(L210="X",1,0)</f>
        <v>0</v>
      </c>
      <c r="U210" s="256"/>
      <c r="V210" s="257"/>
      <c r="W210" s="257"/>
    </row>
    <row r="211" spans="1:23" ht="35" customHeight="1" x14ac:dyDescent="0.35">
      <c r="A211" s="65"/>
      <c r="B211" s="83"/>
      <c r="C211" s="207" t="s">
        <v>261</v>
      </c>
      <c r="D211" s="208"/>
      <c r="E211" s="209"/>
      <c r="F211" s="32"/>
      <c r="G211" s="264"/>
      <c r="H211" s="266"/>
      <c r="I211" s="269"/>
      <c r="J211" s="270"/>
      <c r="K211" s="32"/>
      <c r="L211" s="264"/>
      <c r="M211" s="266"/>
      <c r="N211" s="269"/>
      <c r="O211" s="270"/>
      <c r="P211" s="109"/>
      <c r="Q211" s="41">
        <f t="shared" si="12"/>
        <v>0</v>
      </c>
      <c r="R211" s="41">
        <f t="shared" si="13"/>
        <v>0</v>
      </c>
      <c r="S211" s="41">
        <f t="shared" si="14"/>
        <v>0</v>
      </c>
      <c r="U211" s="256"/>
      <c r="V211" s="257"/>
      <c r="W211" s="257"/>
    </row>
    <row r="212" spans="1:23" ht="19.149999999999999" customHeight="1" x14ac:dyDescent="0.35">
      <c r="A212" s="85"/>
      <c r="B212" s="85"/>
      <c r="C212" s="258"/>
      <c r="D212" s="258"/>
      <c r="E212" s="258"/>
      <c r="F212" s="77"/>
      <c r="G212" s="85"/>
      <c r="H212" s="85"/>
      <c r="I212" s="85"/>
      <c r="J212" s="85"/>
      <c r="K212" s="85"/>
      <c r="L212" s="85"/>
      <c r="M212" s="85"/>
      <c r="N212" s="88"/>
      <c r="O212" s="88"/>
      <c r="P212" s="88"/>
      <c r="Q212"/>
      <c r="R212"/>
      <c r="S212"/>
    </row>
    <row r="213" spans="1:23" ht="5.25" customHeight="1" x14ac:dyDescent="0.35">
      <c r="B213" s="30"/>
      <c r="C213" s="31"/>
      <c r="D213" s="31"/>
      <c r="G213" s="85"/>
      <c r="H213" s="85"/>
      <c r="I213" s="85"/>
      <c r="J213" s="85"/>
      <c r="K213" s="85"/>
      <c r="L213" s="85"/>
      <c r="M213" s="85"/>
      <c r="Q213" s="56"/>
      <c r="R213" s="56"/>
      <c r="S213"/>
    </row>
    <row r="214" spans="1:23" ht="37.15" customHeight="1" x14ac:dyDescent="0.35">
      <c r="A214" s="34"/>
      <c r="B214" s="262" t="s">
        <v>216</v>
      </c>
      <c r="C214" s="262"/>
      <c r="D214" s="262"/>
      <c r="E214" s="262"/>
      <c r="F214" s="262"/>
      <c r="G214" s="262"/>
      <c r="H214" s="262"/>
      <c r="I214" s="262"/>
      <c r="J214" s="262"/>
      <c r="K214" s="262"/>
      <c r="L214" s="262"/>
      <c r="M214" s="262"/>
      <c r="N214" s="262"/>
      <c r="O214" s="262"/>
      <c r="P214" s="34"/>
    </row>
    <row r="215" spans="1:23" ht="22.5" customHeight="1" x14ac:dyDescent="0.3">
      <c r="B215" s="143"/>
      <c r="C215" s="143"/>
      <c r="D215" s="143"/>
      <c r="E215" s="143"/>
      <c r="F215" s="143"/>
      <c r="G215" s="143"/>
      <c r="H215" s="143"/>
      <c r="I215" s="143"/>
      <c r="J215" s="143"/>
      <c r="K215" s="143"/>
      <c r="L215" s="143"/>
      <c r="M215" s="143"/>
      <c r="N215" s="143"/>
      <c r="O215" s="143"/>
    </row>
    <row r="216" spans="1:23" ht="24" customHeight="1" x14ac:dyDescent="0.35">
      <c r="B216" s="251" t="s">
        <v>237</v>
      </c>
      <c r="C216" s="251"/>
      <c r="D216" s="144" t="s">
        <v>238</v>
      </c>
      <c r="E216" s="78"/>
      <c r="F216" s="78"/>
      <c r="G216" s="78"/>
      <c r="J216" s="142" t="s">
        <v>235</v>
      </c>
      <c r="K216" s="78"/>
      <c r="L216" s="249"/>
      <c r="M216" s="249"/>
      <c r="N216" s="249"/>
      <c r="O216" s="78"/>
    </row>
    <row r="217" spans="1:23" ht="24" customHeight="1" x14ac:dyDescent="0.35">
      <c r="B217" s="250" t="s">
        <v>236</v>
      </c>
      <c r="C217" s="250"/>
      <c r="D217" s="249"/>
      <c r="E217" s="249"/>
      <c r="F217" s="249"/>
      <c r="G217" s="249"/>
      <c r="H217" s="249"/>
      <c r="I217" s="249"/>
      <c r="J217" s="142" t="s">
        <v>42</v>
      </c>
      <c r="K217" s="73"/>
      <c r="L217" s="249"/>
      <c r="M217" s="249"/>
      <c r="N217" s="249"/>
      <c r="O217" s="249"/>
    </row>
    <row r="218" spans="1:23" ht="13.15" customHeight="1" x14ac:dyDescent="0.35">
      <c r="B218" s="32"/>
      <c r="I218" s="32"/>
      <c r="J218" s="73"/>
    </row>
    <row r="219" spans="1:23" ht="33.75" customHeight="1" x14ac:dyDescent="0.3">
      <c r="B219" s="203" t="s">
        <v>162</v>
      </c>
      <c r="C219" s="203"/>
      <c r="D219" s="203"/>
      <c r="E219" s="203"/>
      <c r="F219" s="203"/>
      <c r="G219" s="203"/>
      <c r="H219" s="203"/>
      <c r="I219" s="203"/>
      <c r="J219" s="203"/>
      <c r="K219" s="203"/>
      <c r="L219" s="203"/>
      <c r="M219" s="203"/>
      <c r="N219" s="203"/>
      <c r="O219" s="203"/>
    </row>
    <row r="220" spans="1:23" ht="24" customHeight="1" x14ac:dyDescent="0.35">
      <c r="B220" s="32" t="s">
        <v>147</v>
      </c>
      <c r="D220" s="73"/>
      <c r="N220" s="142" t="s">
        <v>235</v>
      </c>
      <c r="O220" s="145"/>
    </row>
    <row r="221" spans="1:23" s="57" customFormat="1" ht="10.5" customHeight="1" x14ac:dyDescent="0.35">
      <c r="B221" s="33"/>
      <c r="D221" s="133"/>
      <c r="J221" s="133"/>
      <c r="N221" s="33"/>
      <c r="Q221" s="134"/>
      <c r="U221" s="135"/>
    </row>
    <row r="222" spans="1:23" ht="14.5" x14ac:dyDescent="0.35">
      <c r="U222"/>
    </row>
  </sheetData>
  <sheetProtection algorithmName="SHA-512" hashValue="Yr/7tIHSRQ7lFQzFIIagWfUeV6HCWiHjYyceYTzVFKOyIpZvHKG3Sg4G6ZeYZO1ybGKLmGfAaFzHMoQUr2QxJg==" saltValue="zHW1s0Ak5rwICFgbbS4DMA==" spinCount="100000" sheet="1" selectLockedCells="1"/>
  <mergeCells count="118">
    <mergeCell ref="U201:W201"/>
    <mergeCell ref="U202:W202"/>
    <mergeCell ref="U203:W203"/>
    <mergeCell ref="U204:W204"/>
    <mergeCell ref="U208:W208"/>
    <mergeCell ref="U209:W209"/>
    <mergeCell ref="U210:W210"/>
    <mergeCell ref="U211:W211"/>
    <mergeCell ref="C212:E212"/>
    <mergeCell ref="C203:E203"/>
    <mergeCell ref="C204:E204"/>
    <mergeCell ref="G210:G211"/>
    <mergeCell ref="H210:H211"/>
    <mergeCell ref="I210:J211"/>
    <mergeCell ref="L210:L211"/>
    <mergeCell ref="M210:M211"/>
    <mergeCell ref="N210:O211"/>
    <mergeCell ref="I202:J202"/>
    <mergeCell ref="I200:J200"/>
    <mergeCell ref="B176:O176"/>
    <mergeCell ref="B180:O180"/>
    <mergeCell ref="B185:O185"/>
    <mergeCell ref="B193:O193"/>
    <mergeCell ref="L216:N216"/>
    <mergeCell ref="L217:O217"/>
    <mergeCell ref="B217:C217"/>
    <mergeCell ref="B216:C216"/>
    <mergeCell ref="D217:I217"/>
    <mergeCell ref="E190:O190"/>
    <mergeCell ref="B214:O214"/>
    <mergeCell ref="C100:D100"/>
    <mergeCell ref="B151:O151"/>
    <mergeCell ref="B93:O93"/>
    <mergeCell ref="B87:O87"/>
    <mergeCell ref="C75:O75"/>
    <mergeCell ref="C76:O76"/>
    <mergeCell ref="C95:O95"/>
    <mergeCell ref="C96:O96"/>
    <mergeCell ref="B92:O92"/>
    <mergeCell ref="C97:O97"/>
    <mergeCell ref="B2:O2"/>
    <mergeCell ref="B23:O23"/>
    <mergeCell ref="C69:O69"/>
    <mergeCell ref="C70:O70"/>
    <mergeCell ref="B66:O66"/>
    <mergeCell ref="B16:P16"/>
    <mergeCell ref="B17:P17"/>
    <mergeCell ref="B65:O65"/>
    <mergeCell ref="B49:O49"/>
    <mergeCell ref="B53:O53"/>
    <mergeCell ref="B19:O19"/>
    <mergeCell ref="B15:O15"/>
    <mergeCell ref="D37:F37"/>
    <mergeCell ref="D38:F38"/>
    <mergeCell ref="J25:K25"/>
    <mergeCell ref="B57:O57"/>
    <mergeCell ref="B61:O61"/>
    <mergeCell ref="C8:G8"/>
    <mergeCell ref="K9:O9"/>
    <mergeCell ref="C9:G9"/>
    <mergeCell ref="C10:G10"/>
    <mergeCell ref="D35:J35"/>
    <mergeCell ref="B41:O41"/>
    <mergeCell ref="B45:O45"/>
    <mergeCell ref="B4:O4"/>
    <mergeCell ref="D30:F30"/>
    <mergeCell ref="D31:F31"/>
    <mergeCell ref="D32:F32"/>
    <mergeCell ref="K10:O10"/>
    <mergeCell ref="C6:G6"/>
    <mergeCell ref="D26:J26"/>
    <mergeCell ref="C11:G11"/>
    <mergeCell ref="B14:O14"/>
    <mergeCell ref="B18:O18"/>
    <mergeCell ref="B219:O219"/>
    <mergeCell ref="K28:L28"/>
    <mergeCell ref="K29:L29"/>
    <mergeCell ref="K30:L30"/>
    <mergeCell ref="K31:L31"/>
    <mergeCell ref="K32:L32"/>
    <mergeCell ref="K33:L33"/>
    <mergeCell ref="A199:E199"/>
    <mergeCell ref="G199:J199"/>
    <mergeCell ref="C208:E208"/>
    <mergeCell ref="C209:E209"/>
    <mergeCell ref="C211:E211"/>
    <mergeCell ref="C210:E210"/>
    <mergeCell ref="I204:J204"/>
    <mergeCell ref="I208:J208"/>
    <mergeCell ref="I209:J209"/>
    <mergeCell ref="C71:O71"/>
    <mergeCell ref="L199:O199"/>
    <mergeCell ref="N200:O200"/>
    <mergeCell ref="B73:O73"/>
    <mergeCell ref="B102:O102"/>
    <mergeCell ref="B108:O108"/>
    <mergeCell ref="F111:O111"/>
    <mergeCell ref="F174:O174"/>
    <mergeCell ref="N201:O201"/>
    <mergeCell ref="N202:O202"/>
    <mergeCell ref="N203:O203"/>
    <mergeCell ref="N204:O204"/>
    <mergeCell ref="N208:O208"/>
    <mergeCell ref="N209:O209"/>
    <mergeCell ref="I203:J203"/>
    <mergeCell ref="A198:O198"/>
    <mergeCell ref="A206:O206"/>
    <mergeCell ref="A207:E207"/>
    <mergeCell ref="G207:J207"/>
    <mergeCell ref="L207:O207"/>
    <mergeCell ref="B114:O114"/>
    <mergeCell ref="B125:O125"/>
    <mergeCell ref="B195:O195"/>
    <mergeCell ref="B196:O196"/>
    <mergeCell ref="C201:E201"/>
    <mergeCell ref="C202:E202"/>
    <mergeCell ref="C200:E200"/>
    <mergeCell ref="I201:J201"/>
  </mergeCells>
  <dataValidations count="4">
    <dataValidation type="whole" operator="greaterThanOrEqual" showInputMessage="1" showErrorMessage="1" sqref="B26:B29 B31:B32 M35 J25 K89 B72 B88:B91 B35:B39 J28:J32 M28:M32" xr:uid="{00000000-0002-0000-0100-000000000000}">
      <formula1>0</formula1>
    </dataValidation>
    <dataValidation type="list" allowBlank="1" showInputMessage="1" showErrorMessage="1" sqref="B69:B71 B143:C146 B177:C179 B169:C175 B165:C167 B158:C163 B154:C156 B152:C152 B148:C150 B139:C141 B129:C133 B135:C137 B126:C127 B115:C124 B103:C107 B186:C188 B83:B84 B78:B81 B75:B76 B109:C113 B181:C184 B95:B96" xr:uid="{00000000-0002-0000-0100-000001000000}">
      <formula1>$R$72:$R$73</formula1>
    </dataValidation>
    <dataValidation type="list" allowBlank="1" showInputMessage="1" showErrorMessage="1" sqref="B82 I79:J81 B99 C98:D99" xr:uid="{00000000-0002-0000-0100-000002000000}">
      <formula1>#REF!</formula1>
    </dataValidation>
    <dataValidation type="list" showInputMessage="1" showErrorMessage="1" sqref="A208:A211 G208:G210 A201:A204 L201:L204 G201:G204 L208:L210" xr:uid="{00000000-0002-0000-0100-000003000000}">
      <formula1>$R$197:$R$199</formula1>
    </dataValidation>
  </dataValidations>
  <printOptions horizontalCentered="1"/>
  <pageMargins left="0.2" right="0.2" top="0.25" bottom="0.25" header="0.3" footer="0.3"/>
  <pageSetup scale="69" fitToHeight="0" orientation="portrait" r:id="rId1"/>
  <rowBreaks count="4" manualBreakCount="4">
    <brk id="63" max="20" man="1"/>
    <brk id="91" max="16383" man="1"/>
    <brk id="141" max="20" man="1"/>
    <brk id="19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I_Architectural Certification</vt:lpstr>
      <vt:lpstr>'I_Architectural Certification'!Print_Area</vt:lpstr>
      <vt:lpstr>Instructions!Print_Area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Evan Ponder</cp:lastModifiedBy>
  <cp:lastPrinted>2022-01-18T18:40:05Z</cp:lastPrinted>
  <dcterms:created xsi:type="dcterms:W3CDTF">2013-02-08T13:43:36Z</dcterms:created>
  <dcterms:modified xsi:type="dcterms:W3CDTF">2023-08-24T13:56:47Z</dcterms:modified>
</cp:coreProperties>
</file>