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Homeownership\Business Analyst\Program Items\Refinance Program (August 2016)\"/>
    </mc:Choice>
  </mc:AlternateContent>
  <workbookProtection workbookAlgorithmName="SHA-512" workbookHashValue="trlTHPCvGnn3/GJ66CupxbFO/iua9u4j5Mb63fin/OUetrjqQQKccXSFHyz5jyMDiI7oGorhz0SR42GCcDaCUA==" workbookSaltValue="0nQtDGjp7Gwpz2CeGBrgLg==" workbookSpinCount="100000" lockStructure="1"/>
  <bookViews>
    <workbookView xWindow="0" yWindow="0" windowWidth="24000" windowHeight="9735"/>
  </bookViews>
  <sheets>
    <sheet name="IHDA - Refinance Progra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D28" i="1" l="1"/>
  <c r="D30" i="1" s="1"/>
  <c r="C22" i="1" l="1"/>
  <c r="D26" i="1" l="1"/>
  <c r="C26" i="1" l="1"/>
  <c r="D31" i="1"/>
  <c r="C31" i="1" s="1"/>
  <c r="B36" i="1" s="1"/>
  <c r="D33" i="1"/>
  <c r="C32" i="1" l="1"/>
  <c r="D34" i="1"/>
  <c r="C34" i="1" s="1"/>
  <c r="B37" i="1" s="1"/>
</calcChain>
</file>

<file path=xl/sharedStrings.xml><?xml version="1.0" encoding="utf-8"?>
<sst xmlns="http://schemas.openxmlformats.org/spreadsheetml/2006/main" count="68" uniqueCount="58">
  <si>
    <t>Fillable Fields</t>
  </si>
  <si>
    <t>Signature Page</t>
  </si>
  <si>
    <t>I further Certify that the Information contained in this certification is true and accurate to the best of my knowledge.</t>
  </si>
  <si>
    <t>*Note:  Attach Source Documents used for the Review.  Maintain a copy in the Borrower's file.</t>
  </si>
  <si>
    <t>Name of Borrower______________________________________</t>
  </si>
  <si>
    <t>Name of Co-Borrower____________________________________</t>
  </si>
  <si>
    <t>Appraised Value</t>
  </si>
  <si>
    <r>
      <t xml:space="preserve">Borrower Related Fields                -           </t>
    </r>
    <r>
      <rPr>
        <u/>
        <sz val="12"/>
        <color theme="1"/>
        <rFont val="Calibri"/>
        <family val="2"/>
        <scheme val="minor"/>
      </rPr>
      <t xml:space="preserve">  Loan Numbers#</t>
    </r>
  </si>
  <si>
    <t>(County)</t>
  </si>
  <si>
    <t>(Street Address / Town)</t>
  </si>
  <si>
    <t>(ZIP)</t>
  </si>
  <si>
    <t>Property Address Information</t>
  </si>
  <si>
    <t>(City / State)</t>
  </si>
  <si>
    <t>Date of Appraisal</t>
  </si>
  <si>
    <t>Name of Appraiser</t>
  </si>
  <si>
    <t>Appraiser License Number</t>
  </si>
  <si>
    <t>New Appraisal Related Fields</t>
  </si>
  <si>
    <t>Loan Type</t>
  </si>
  <si>
    <t>Payoff of 1st Mortgage</t>
  </si>
  <si>
    <t>LTV Ratios</t>
  </si>
  <si>
    <t>Funding Fee, MIP, etc.</t>
  </si>
  <si>
    <t>Fee Financed</t>
  </si>
  <si>
    <t>Total Loan Amount</t>
  </si>
  <si>
    <t>Underwriting Information (New Refinance)</t>
  </si>
  <si>
    <t>Proposed Down Payment Assistance (DPA)</t>
  </si>
  <si>
    <t>Estimated Closing Costs</t>
  </si>
  <si>
    <t>Additional Per Diem Interest</t>
  </si>
  <si>
    <t>Loan Type (Current Mortgage)</t>
  </si>
  <si>
    <t>New Loan Amount (Before IHDA Assistance)</t>
  </si>
  <si>
    <t>Amount used for Mortgage Pay Down</t>
  </si>
  <si>
    <t>As is (Check one --&gt;)</t>
  </si>
  <si>
    <t>As Repaired (Check one --&gt;)</t>
  </si>
  <si>
    <t>Estimated Repair Costs</t>
  </si>
  <si>
    <t>Based on the Review of Source Documentation, the mortgage lender has completed a Refinance Eligibility Analysis and has determined that the household is Eligible for the Authority's Refinance Program.</t>
  </si>
  <si>
    <t xml:space="preserve">Signature of Reviewer:  ___________________________________________   </t>
  </si>
  <si>
    <t>Print Name:  ____________________________________________________</t>
  </si>
  <si>
    <t>Date: ________</t>
  </si>
  <si>
    <t>Amount used for Closing / Repair Costs</t>
  </si>
  <si>
    <t>Valid Through</t>
  </si>
  <si>
    <t>Conventional</t>
  </si>
  <si>
    <t>FHA</t>
  </si>
  <si>
    <t>USDA</t>
  </si>
  <si>
    <t>VA</t>
  </si>
  <si>
    <t>----</t>
  </si>
  <si>
    <t>Number of Units</t>
  </si>
  <si>
    <t>Number of Units (Drop Down --&gt;)</t>
  </si>
  <si>
    <t>1-Unit</t>
  </si>
  <si>
    <t>2-Unit</t>
  </si>
  <si>
    <t>Yes/No</t>
  </si>
  <si>
    <t>Yes</t>
  </si>
  <si>
    <t>No</t>
  </si>
  <si>
    <t>Did the Borrower receive previous HHF assistance? (Drop Down --&gt;)</t>
  </si>
  <si>
    <t>Base LTV Qualifier</t>
  </si>
  <si>
    <t>Mortgage Amount (Base Loan Amount)</t>
  </si>
  <si>
    <t>Final LTV Qualifier</t>
  </si>
  <si>
    <t>Loan Type / Unit / DPA Qualifier</t>
  </si>
  <si>
    <t>00/00/0000</t>
  </si>
  <si>
    <t>IHDA - Funding Request - Single Family Homeownership (Eff. 8/1/2016)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</si>
</sst>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m/d/yyyy;@"/>
    <numFmt numFmtId="165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Segoe UI"/>
      <family val="2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6" fillId="0" borderId="4" xfId="0" applyFont="1" applyFill="1" applyBorder="1" applyAlignment="1" applyProtection="1">
      <alignment horizontal="left" indent="1"/>
      <protection hidden="1"/>
    </xf>
    <xf numFmtId="0" fontId="4" fillId="3" borderId="6" xfId="0" applyFont="1" applyFill="1" applyBorder="1" applyProtection="1"/>
    <xf numFmtId="0" fontId="0" fillId="0" borderId="0" xfId="0" applyBorder="1" applyProtection="1"/>
    <xf numFmtId="0" fontId="6" fillId="0" borderId="5" xfId="1" applyNumberFormat="1" applyFont="1" applyBorder="1" applyProtection="1"/>
    <xf numFmtId="0" fontId="6" fillId="0" borderId="4" xfId="0" applyFont="1" applyBorder="1" applyProtection="1"/>
    <xf numFmtId="0" fontId="0" fillId="0" borderId="0" xfId="1" applyNumberFormat="1" applyFont="1" applyProtection="1">
      <protection hidden="1"/>
    </xf>
    <xf numFmtId="0" fontId="4" fillId="3" borderId="4" xfId="0" applyFont="1" applyFill="1" applyBorder="1" applyAlignment="1" applyProtection="1">
      <protection hidden="1"/>
    </xf>
    <xf numFmtId="0" fontId="6" fillId="4" borderId="14" xfId="0" applyFont="1" applyFill="1" applyBorder="1" applyAlignment="1" applyProtection="1">
      <alignment horizontal="center"/>
      <protection locked="0" hidden="1"/>
    </xf>
    <xf numFmtId="0" fontId="0" fillId="0" borderId="0" xfId="0" applyFill="1" applyBorder="1" applyAlignment="1" applyProtection="1">
      <alignment horizontal="center"/>
      <protection hidden="1"/>
    </xf>
    <xf numFmtId="44" fontId="0" fillId="0" borderId="0" xfId="0" applyNumberFormat="1" applyProtection="1">
      <protection hidden="1"/>
    </xf>
    <xf numFmtId="10" fontId="0" fillId="0" borderId="0" xfId="2" applyNumberFormat="1" applyFont="1" applyProtection="1">
      <protection hidden="1"/>
    </xf>
    <xf numFmtId="0" fontId="6" fillId="4" borderId="17" xfId="0" applyFont="1" applyFill="1" applyBorder="1" applyAlignment="1" applyProtection="1">
      <alignment horizontal="center"/>
      <protection locked="0" hidden="1"/>
    </xf>
    <xf numFmtId="0" fontId="8" fillId="0" borderId="4" xfId="0" applyFont="1" applyFill="1" applyBorder="1" applyAlignment="1" applyProtection="1">
      <alignment horizontal="center"/>
      <protection hidden="1"/>
    </xf>
    <xf numFmtId="44" fontId="6" fillId="4" borderId="3" xfId="1" applyFont="1" applyFill="1" applyBorder="1" applyAlignment="1" applyProtection="1">
      <alignment horizontal="center"/>
      <protection locked="0" hidden="1"/>
    </xf>
    <xf numFmtId="44" fontId="6" fillId="4" borderId="5" xfId="1" applyFont="1" applyFill="1" applyBorder="1" applyAlignment="1" applyProtection="1">
      <alignment horizontal="center"/>
      <protection locked="0" hidden="1"/>
    </xf>
    <xf numFmtId="44" fontId="6" fillId="4" borderId="3" xfId="1" applyFont="1" applyFill="1" applyBorder="1" applyAlignment="1" applyProtection="1">
      <protection locked="0" hidden="1"/>
    </xf>
    <xf numFmtId="44" fontId="6" fillId="4" borderId="12" xfId="1" applyFont="1" applyFill="1" applyBorder="1" applyAlignment="1" applyProtection="1">
      <alignment horizontal="center"/>
      <protection locked="0" hidden="1"/>
    </xf>
    <xf numFmtId="0" fontId="8" fillId="0" borderId="2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18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10" fontId="6" fillId="0" borderId="7" xfId="0" applyNumberFormat="1" applyFont="1" applyFill="1" applyBorder="1" applyAlignment="1" applyProtection="1">
      <protection hidden="1"/>
    </xf>
    <xf numFmtId="10" fontId="6" fillId="0" borderId="0" xfId="0" applyNumberFormat="1" applyFont="1" applyFill="1" applyBorder="1" applyAlignment="1" applyProtection="1">
      <protection hidden="1"/>
    </xf>
    <xf numFmtId="44" fontId="6" fillId="0" borderId="3" xfId="0" applyNumberFormat="1" applyFont="1" applyFill="1" applyBorder="1" applyAlignment="1" applyProtection="1">
      <alignment horizontal="center"/>
      <protection hidden="1"/>
    </xf>
    <xf numFmtId="44" fontId="6" fillId="0" borderId="3" xfId="1" applyFont="1" applyFill="1" applyBorder="1" applyAlignment="1" applyProtection="1">
      <alignment horizontal="center"/>
      <protection hidden="1"/>
    </xf>
    <xf numFmtId="10" fontId="7" fillId="0" borderId="2" xfId="2" applyNumberFormat="1" applyFont="1" applyFill="1" applyBorder="1" applyAlignment="1" applyProtection="1">
      <alignment horizontal="center"/>
      <protection hidden="1"/>
    </xf>
    <xf numFmtId="44" fontId="6" fillId="0" borderId="12" xfId="1" applyFont="1" applyFill="1" applyBorder="1" applyAlignment="1" applyProtection="1">
      <alignment horizontal="center"/>
      <protection hidden="1"/>
    </xf>
    <xf numFmtId="10" fontId="6" fillId="0" borderId="2" xfId="2" applyNumberFormat="1" applyFont="1" applyFill="1" applyBorder="1" applyAlignment="1" applyProtection="1">
      <alignment horizontal="center"/>
      <protection hidden="1"/>
    </xf>
    <xf numFmtId="10" fontId="6" fillId="0" borderId="11" xfId="0" applyNumberFormat="1" applyFont="1" applyFill="1" applyBorder="1" applyAlignment="1" applyProtection="1">
      <alignment horizontal="center"/>
      <protection hidden="1"/>
    </xf>
    <xf numFmtId="10" fontId="6" fillId="0" borderId="2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8" fillId="0" borderId="19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0" fillId="0" borderId="0" xfId="0" quotePrefix="1" applyProtection="1">
      <protection hidden="1"/>
    </xf>
    <xf numFmtId="0" fontId="6" fillId="4" borderId="3" xfId="0" quotePrefix="1" applyNumberFormat="1" applyFont="1" applyFill="1" applyBorder="1" applyAlignment="1" applyProtection="1">
      <alignment horizontal="center"/>
      <protection locked="0" hidden="1"/>
    </xf>
    <xf numFmtId="164" fontId="6" fillId="4" borderId="17" xfId="0" applyNumberFormat="1" applyFont="1" applyFill="1" applyBorder="1" applyAlignment="1" applyProtection="1">
      <alignment horizontal="center"/>
      <protection locked="0" hidden="1"/>
    </xf>
    <xf numFmtId="0" fontId="6" fillId="4" borderId="19" xfId="0" applyFont="1" applyFill="1" applyBorder="1" applyAlignment="1" applyProtection="1">
      <alignment horizontal="center"/>
      <protection locked="0" hidden="1"/>
    </xf>
    <xf numFmtId="165" fontId="0" fillId="0" borderId="0" xfId="0" applyNumberFormat="1" applyProtection="1">
      <protection hidden="1"/>
    </xf>
    <xf numFmtId="6" fontId="0" fillId="0" borderId="0" xfId="0" applyNumberForma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3" borderId="0" xfId="0" applyFill="1" applyBorder="1" applyProtection="1"/>
    <xf numFmtId="0" fontId="6" fillId="3" borderId="5" xfId="1" applyNumberFormat="1" applyFont="1" applyFill="1" applyBorder="1" applyProtection="1"/>
    <xf numFmtId="10" fontId="7" fillId="0" borderId="0" xfId="2" applyNumberFormat="1" applyFont="1" applyFill="1" applyBorder="1" applyAlignment="1" applyProtection="1">
      <alignment horizontal="center"/>
      <protection hidden="1"/>
    </xf>
    <xf numFmtId="44" fontId="6" fillId="0" borderId="5" xfId="1" applyFont="1" applyFill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wrapText="1"/>
    </xf>
    <xf numFmtId="0" fontId="6" fillId="0" borderId="5" xfId="0" applyFont="1" applyBorder="1" applyAlignment="1" applyProtection="1">
      <alignment horizontal="left" wrapText="1"/>
    </xf>
    <xf numFmtId="0" fontId="6" fillId="4" borderId="2" xfId="0" applyFont="1" applyFill="1" applyBorder="1" applyAlignment="1" applyProtection="1">
      <alignment horizontal="center"/>
      <protection locked="0" hidden="1"/>
    </xf>
    <xf numFmtId="0" fontId="6" fillId="4" borderId="3" xfId="0" applyFont="1" applyFill="1" applyBorder="1" applyAlignment="1" applyProtection="1">
      <alignment horizontal="center"/>
      <protection locked="0" hidden="1"/>
    </xf>
    <xf numFmtId="164" fontId="6" fillId="4" borderId="2" xfId="0" applyNumberFormat="1" applyFont="1" applyFill="1" applyBorder="1" applyAlignment="1" applyProtection="1">
      <alignment horizontal="center"/>
      <protection locked="0" hidden="1"/>
    </xf>
    <xf numFmtId="0" fontId="2" fillId="0" borderId="1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6" fillId="4" borderId="2" xfId="0" applyNumberFormat="1" applyFont="1" applyFill="1" applyBorder="1" applyAlignment="1" applyProtection="1">
      <alignment horizontal="center"/>
      <protection locked="0" hidden="1"/>
    </xf>
    <xf numFmtId="0" fontId="6" fillId="4" borderId="3" xfId="0" applyNumberFormat="1" applyFont="1" applyFill="1" applyBorder="1" applyAlignment="1" applyProtection="1">
      <alignment horizontal="center"/>
      <protection locked="0"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5" xfId="0" applyFont="1" applyFill="1" applyBorder="1" applyAlignment="1" applyProtection="1">
      <alignment horizontal="center" vertical="center"/>
      <protection hidden="1"/>
    </xf>
    <xf numFmtId="0" fontId="3" fillId="2" borderId="16" xfId="0" applyFont="1" applyFill="1" applyBorder="1" applyAlignment="1" applyProtection="1">
      <alignment horizontal="center" vertical="center"/>
      <protection hidden="1"/>
    </xf>
    <xf numFmtId="0" fontId="0" fillId="4" borderId="2" xfId="0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wrapText="1"/>
    </xf>
    <xf numFmtId="0" fontId="6" fillId="0" borderId="5" xfId="0" applyFont="1" applyBorder="1" applyAlignment="1" applyProtection="1">
      <alignment horizontal="left" wrapText="1"/>
    </xf>
    <xf numFmtId="0" fontId="6" fillId="4" borderId="2" xfId="0" applyFont="1" applyFill="1" applyBorder="1" applyAlignment="1" applyProtection="1">
      <alignment horizontal="center"/>
      <protection locked="0" hidden="1"/>
    </xf>
    <xf numFmtId="0" fontId="6" fillId="4" borderId="3" xfId="0" applyFont="1" applyFill="1" applyBorder="1" applyAlignment="1" applyProtection="1">
      <alignment horizontal="center"/>
      <protection locked="0" hidden="1"/>
    </xf>
    <xf numFmtId="0" fontId="4" fillId="3" borderId="4" xfId="0" applyFont="1" applyFill="1" applyBorder="1" applyAlignment="1" applyProtection="1">
      <alignment horizontal="left"/>
      <protection hidden="1"/>
    </xf>
    <xf numFmtId="0" fontId="4" fillId="3" borderId="13" xfId="0" applyFont="1" applyFill="1" applyBorder="1" applyAlignment="1" applyProtection="1">
      <alignment horizontal="left"/>
      <protection hidden="1"/>
    </xf>
    <xf numFmtId="14" fontId="6" fillId="4" borderId="2" xfId="0" applyNumberFormat="1" applyFont="1" applyFill="1" applyBorder="1" applyAlignment="1" applyProtection="1">
      <alignment horizontal="center"/>
      <protection locked="0" hidden="1"/>
    </xf>
    <xf numFmtId="14" fontId="6" fillId="4" borderId="3" xfId="0" applyNumberFormat="1" applyFont="1" applyFill="1" applyBorder="1" applyAlignment="1" applyProtection="1">
      <alignment horizontal="center"/>
      <protection locked="0" hidden="1"/>
    </xf>
    <xf numFmtId="0" fontId="6" fillId="0" borderId="1" xfId="0" applyFont="1" applyFill="1" applyBorder="1" applyAlignment="1" applyProtection="1">
      <alignment horizontal="center"/>
      <protection hidden="1"/>
    </xf>
    <xf numFmtId="0" fontId="6" fillId="0" borderId="15" xfId="0" applyFont="1" applyFill="1" applyBorder="1" applyAlignment="1" applyProtection="1">
      <alignment horizontal="center"/>
      <protection hidden="1"/>
    </xf>
    <xf numFmtId="0" fontId="6" fillId="0" borderId="16" xfId="0" applyFont="1" applyFill="1" applyBorder="1" applyAlignment="1" applyProtection="1">
      <alignment horizontal="center"/>
      <protection hidden="1"/>
    </xf>
  </cellXfs>
  <cellStyles count="3">
    <cellStyle name="Currency" xfId="1" builtinId="4"/>
    <cellStyle name="Normal" xfId="0" builtinId="0"/>
    <cellStyle name="Percent" xfId="2" builtinId="5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17</xdr:row>
          <xdr:rowOff>9525</xdr:rowOff>
        </xdr:from>
        <xdr:to>
          <xdr:col>3</xdr:col>
          <xdr:colOff>1057275</xdr:colOff>
          <xdr:row>17</xdr:row>
          <xdr:rowOff>200025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As 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18</xdr:row>
          <xdr:rowOff>9525</xdr:rowOff>
        </xdr:from>
        <xdr:to>
          <xdr:col>3</xdr:col>
          <xdr:colOff>1057275</xdr:colOff>
          <xdr:row>18</xdr:row>
          <xdr:rowOff>200025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As Repaired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7"/>
  <sheetViews>
    <sheetView tabSelected="1" zoomScaleNormal="100" workbookViewId="0">
      <selection activeCell="D27" sqref="D27"/>
    </sheetView>
  </sheetViews>
  <sheetFormatPr defaultRowHeight="15" x14ac:dyDescent="0.25"/>
  <cols>
    <col min="1" max="1" width="42.5703125" style="1" customWidth="1"/>
    <col min="2" max="2" width="15.85546875" style="1" customWidth="1"/>
    <col min="3" max="3" width="11.28515625" style="1" customWidth="1"/>
    <col min="4" max="4" width="16" style="9" customWidth="1"/>
    <col min="5" max="5" width="9.140625" style="1" customWidth="1"/>
    <col min="6" max="6" width="12.85546875" style="1" hidden="1" customWidth="1"/>
    <col min="7" max="8" width="15.85546875" style="1" hidden="1" customWidth="1"/>
    <col min="9" max="9" width="9.140625" style="1" customWidth="1"/>
    <col min="10" max="10" width="11.28515625" style="1" bestFit="1" customWidth="1"/>
    <col min="11" max="11" width="13.7109375" style="1" bestFit="1" customWidth="1"/>
    <col min="12" max="16384" width="9.140625" style="1"/>
  </cols>
  <sheetData>
    <row r="1" spans="1:11" ht="16.5" customHeight="1" thickBot="1" x14ac:dyDescent="0.3">
      <c r="A1" s="64" t="s">
        <v>57</v>
      </c>
      <c r="B1" s="65"/>
      <c r="C1" s="65"/>
      <c r="D1" s="66"/>
    </row>
    <row r="2" spans="1:11" ht="16.5" customHeight="1" x14ac:dyDescent="0.25">
      <c r="A2" s="73" t="s">
        <v>7</v>
      </c>
      <c r="B2" s="74"/>
      <c r="C2" s="11"/>
      <c r="D2" s="15"/>
    </row>
    <row r="3" spans="1:11" ht="16.5" customHeight="1" x14ac:dyDescent="0.25">
      <c r="A3" s="3" t="s">
        <v>4</v>
      </c>
      <c r="B3" s="22"/>
      <c r="C3" s="71"/>
      <c r="D3" s="72"/>
      <c r="F3" s="41" t="s">
        <v>17</v>
      </c>
      <c r="G3" s="41" t="s">
        <v>44</v>
      </c>
      <c r="H3" s="41" t="s">
        <v>48</v>
      </c>
    </row>
    <row r="4" spans="1:11" ht="16.5" customHeight="1" x14ac:dyDescent="0.25">
      <c r="A4" s="3" t="s">
        <v>5</v>
      </c>
      <c r="B4" s="22"/>
      <c r="C4" s="71"/>
      <c r="D4" s="72"/>
      <c r="F4" s="1" t="s">
        <v>39</v>
      </c>
      <c r="G4" s="1" t="s">
        <v>46</v>
      </c>
      <c r="H4" s="1" t="s">
        <v>49</v>
      </c>
    </row>
    <row r="5" spans="1:11" ht="16.5" customHeight="1" x14ac:dyDescent="0.25">
      <c r="A5" s="3" t="s">
        <v>5</v>
      </c>
      <c r="B5" s="22"/>
      <c r="C5" s="71"/>
      <c r="D5" s="72"/>
      <c r="F5" s="1" t="s">
        <v>40</v>
      </c>
      <c r="G5" s="1" t="s">
        <v>47</v>
      </c>
      <c r="H5" s="1" t="s">
        <v>50</v>
      </c>
      <c r="J5" s="67" t="s">
        <v>0</v>
      </c>
      <c r="K5" s="67"/>
    </row>
    <row r="6" spans="1:11" ht="16.5" customHeight="1" x14ac:dyDescent="0.25">
      <c r="A6" s="10" t="s">
        <v>11</v>
      </c>
      <c r="B6" s="22"/>
      <c r="C6" s="22"/>
      <c r="D6" s="23"/>
      <c r="F6" s="1" t="s">
        <v>41</v>
      </c>
      <c r="G6" s="42" t="s">
        <v>43</v>
      </c>
      <c r="H6" s="42" t="s">
        <v>43</v>
      </c>
      <c r="J6" s="12"/>
      <c r="K6" s="12"/>
    </row>
    <row r="7" spans="1:11" ht="16.5" customHeight="1" x14ac:dyDescent="0.25">
      <c r="A7" s="45"/>
      <c r="B7" s="56"/>
      <c r="C7" s="56"/>
      <c r="D7" s="57"/>
      <c r="F7" s="1" t="s">
        <v>42</v>
      </c>
      <c r="J7" s="12"/>
      <c r="K7" s="12"/>
    </row>
    <row r="8" spans="1:11" ht="16.5" customHeight="1" x14ac:dyDescent="0.25">
      <c r="A8" s="39" t="s">
        <v>9</v>
      </c>
      <c r="B8" s="21" t="s">
        <v>12</v>
      </c>
      <c r="C8" s="21" t="s">
        <v>10</v>
      </c>
      <c r="D8" s="40" t="s">
        <v>8</v>
      </c>
      <c r="F8" s="42" t="s">
        <v>43</v>
      </c>
      <c r="G8" s="42"/>
      <c r="H8" s="42"/>
      <c r="J8" s="12"/>
      <c r="K8" s="12"/>
    </row>
    <row r="9" spans="1:11" ht="15.75" x14ac:dyDescent="0.25">
      <c r="A9" s="4" t="s">
        <v>45</v>
      </c>
      <c r="B9" s="24"/>
      <c r="C9" s="24"/>
      <c r="D9" s="43" t="s">
        <v>43</v>
      </c>
      <c r="J9" s="12"/>
      <c r="K9" s="12"/>
    </row>
    <row r="10" spans="1:11" x14ac:dyDescent="0.25">
      <c r="A10" s="16"/>
      <c r="B10" s="24"/>
      <c r="C10" s="24"/>
      <c r="D10" s="25"/>
      <c r="J10" s="12"/>
      <c r="K10" s="12"/>
    </row>
    <row r="11" spans="1:11" ht="15.75" x14ac:dyDescent="0.25">
      <c r="A11" s="3" t="s">
        <v>51</v>
      </c>
      <c r="B11" s="24"/>
      <c r="C11" s="24"/>
      <c r="D11" s="43" t="s">
        <v>43</v>
      </c>
      <c r="J11" s="12"/>
      <c r="K11" s="12"/>
    </row>
    <row r="12" spans="1:11" ht="16.5" customHeight="1" x14ac:dyDescent="0.25">
      <c r="A12" s="3" t="s">
        <v>27</v>
      </c>
      <c r="B12" s="24"/>
      <c r="C12" s="24"/>
      <c r="D12" s="43" t="s">
        <v>43</v>
      </c>
      <c r="J12" s="14"/>
    </row>
    <row r="13" spans="1:11" ht="16.5" customHeight="1" x14ac:dyDescent="0.25">
      <c r="A13" s="10" t="s">
        <v>16</v>
      </c>
      <c r="B13" s="22"/>
      <c r="C13" s="22"/>
      <c r="D13" s="26"/>
      <c r="J13" s="14"/>
    </row>
    <row r="14" spans="1:11" ht="16.5" customHeight="1" x14ac:dyDescent="0.25">
      <c r="A14" s="3" t="s">
        <v>13</v>
      </c>
      <c r="B14" s="22"/>
      <c r="C14" s="22"/>
      <c r="D14" s="44" t="s">
        <v>56</v>
      </c>
      <c r="J14" s="14"/>
    </row>
    <row r="15" spans="1:11" ht="16.5" customHeight="1" x14ac:dyDescent="0.25">
      <c r="A15" s="3" t="s">
        <v>14</v>
      </c>
      <c r="B15" s="22"/>
      <c r="C15" s="75"/>
      <c r="D15" s="76"/>
      <c r="J15" s="14"/>
    </row>
    <row r="16" spans="1:11" ht="16.5" customHeight="1" x14ac:dyDescent="0.25">
      <c r="A16" s="4" t="s">
        <v>15</v>
      </c>
      <c r="B16" s="22"/>
      <c r="C16" s="62"/>
      <c r="D16" s="63"/>
      <c r="J16" s="13"/>
      <c r="K16" s="13"/>
    </row>
    <row r="17" spans="1:11" ht="16.5" customHeight="1" x14ac:dyDescent="0.25">
      <c r="A17" s="3" t="s">
        <v>6</v>
      </c>
      <c r="B17" s="22"/>
      <c r="C17" s="22"/>
      <c r="D17" s="17">
        <v>0</v>
      </c>
      <c r="K17" s="13"/>
    </row>
    <row r="18" spans="1:11" ht="16.5" customHeight="1" x14ac:dyDescent="0.25">
      <c r="A18" s="4" t="s">
        <v>30</v>
      </c>
      <c r="B18" s="22"/>
      <c r="C18" s="22"/>
      <c r="D18" s="18"/>
      <c r="J18" s="13"/>
    </row>
    <row r="19" spans="1:11" ht="16.5" customHeight="1" x14ac:dyDescent="0.25">
      <c r="A19" s="4" t="s">
        <v>31</v>
      </c>
      <c r="B19" s="22"/>
      <c r="C19" s="22"/>
      <c r="D19" s="18"/>
    </row>
    <row r="20" spans="1:11" ht="13.5" customHeight="1" x14ac:dyDescent="0.25">
      <c r="A20" s="10" t="s">
        <v>23</v>
      </c>
      <c r="B20" s="27"/>
      <c r="C20" s="28" t="s">
        <v>19</v>
      </c>
      <c r="D20" s="23"/>
      <c r="E20" s="2"/>
      <c r="F20" s="2"/>
      <c r="G20" s="2"/>
      <c r="H20" s="2"/>
      <c r="I20" s="2"/>
    </row>
    <row r="21" spans="1:11" ht="15" customHeight="1" x14ac:dyDescent="0.25">
      <c r="A21" s="3" t="s">
        <v>17</v>
      </c>
      <c r="B21" s="38" t="s">
        <v>38</v>
      </c>
      <c r="C21" s="22"/>
      <c r="D21" s="43" t="s">
        <v>43</v>
      </c>
    </row>
    <row r="22" spans="1:11" ht="15" customHeight="1" x14ac:dyDescent="0.25">
      <c r="A22" s="3" t="s">
        <v>18</v>
      </c>
      <c r="B22" s="58" t="s">
        <v>56</v>
      </c>
      <c r="C22" s="36">
        <f>IFERROR((D22/$D$17),0)</f>
        <v>0</v>
      </c>
      <c r="D22" s="19">
        <v>0</v>
      </c>
    </row>
    <row r="23" spans="1:11" ht="15" customHeight="1" x14ac:dyDescent="0.25">
      <c r="A23" s="4" t="s">
        <v>25</v>
      </c>
      <c r="B23" s="22"/>
      <c r="C23" s="29"/>
      <c r="D23" s="19">
        <v>0</v>
      </c>
    </row>
    <row r="24" spans="1:11" ht="15" customHeight="1" x14ac:dyDescent="0.25">
      <c r="A24" s="4" t="s">
        <v>32</v>
      </c>
      <c r="B24" s="22"/>
      <c r="C24" s="30"/>
      <c r="D24" s="19">
        <v>0</v>
      </c>
    </row>
    <row r="25" spans="1:11" ht="15" customHeight="1" x14ac:dyDescent="0.25">
      <c r="A25" s="4" t="s">
        <v>26</v>
      </c>
      <c r="B25" s="22"/>
      <c r="C25" s="30"/>
      <c r="D25" s="19">
        <v>0</v>
      </c>
    </row>
    <row r="26" spans="1:11" ht="15" customHeight="1" x14ac:dyDescent="0.25">
      <c r="A26" s="3" t="s">
        <v>28</v>
      </c>
      <c r="B26" s="22"/>
      <c r="C26" s="37">
        <f>IFERROR((D26/$D$17), 0)</f>
        <v>0</v>
      </c>
      <c r="D26" s="17">
        <f>SUM(D22:D25)</f>
        <v>0</v>
      </c>
    </row>
    <row r="27" spans="1:11" ht="15.75" x14ac:dyDescent="0.25">
      <c r="A27" s="4"/>
      <c r="B27" s="22"/>
      <c r="C27" s="22"/>
      <c r="D27" s="23"/>
    </row>
    <row r="28" spans="1:11" ht="15" customHeight="1" x14ac:dyDescent="0.25">
      <c r="A28" s="4" t="s">
        <v>37</v>
      </c>
      <c r="B28" s="22"/>
      <c r="C28" s="22"/>
      <c r="D28" s="31">
        <f>SUM(D23:D25)</f>
        <v>0</v>
      </c>
      <c r="F28" s="48"/>
      <c r="G28" s="48"/>
      <c r="H28" s="48"/>
    </row>
    <row r="29" spans="1:11" ht="15" customHeight="1" x14ac:dyDescent="0.25">
      <c r="A29" s="4" t="s">
        <v>29</v>
      </c>
      <c r="B29" s="22"/>
      <c r="C29" s="22"/>
      <c r="D29" s="17">
        <v>0</v>
      </c>
      <c r="G29" s="47"/>
      <c r="H29" s="47"/>
    </row>
    <row r="30" spans="1:11" ht="15" customHeight="1" x14ac:dyDescent="0.25">
      <c r="A30" s="3" t="s">
        <v>24</v>
      </c>
      <c r="B30" s="22"/>
      <c r="C30" s="22"/>
      <c r="D30" s="32">
        <f>D28+D29</f>
        <v>0</v>
      </c>
    </row>
    <row r="31" spans="1:11" ht="15" customHeight="1" x14ac:dyDescent="0.25">
      <c r="A31" s="3" t="s">
        <v>53</v>
      </c>
      <c r="B31" s="22"/>
      <c r="C31" s="33">
        <f>IFERROR((D31/D17), 0)</f>
        <v>0</v>
      </c>
      <c r="D31" s="34">
        <f>D26-D30</f>
        <v>0</v>
      </c>
    </row>
    <row r="32" spans="1:11" ht="15" customHeight="1" x14ac:dyDescent="0.25">
      <c r="A32" s="4" t="s">
        <v>20</v>
      </c>
      <c r="B32" s="22"/>
      <c r="C32" s="35">
        <f>IFERROR((D32/D31), 0)</f>
        <v>0</v>
      </c>
      <c r="D32" s="20">
        <v>0</v>
      </c>
    </row>
    <row r="33" spans="1:8" ht="15" customHeight="1" x14ac:dyDescent="0.25">
      <c r="A33" s="4" t="s">
        <v>21</v>
      </c>
      <c r="B33" s="22"/>
      <c r="C33" s="22"/>
      <c r="D33" s="34">
        <f>TRUNC(D32)</f>
        <v>0</v>
      </c>
      <c r="F33" s="46"/>
      <c r="G33" s="46"/>
      <c r="H33" s="46"/>
    </row>
    <row r="34" spans="1:8" ht="15" customHeight="1" x14ac:dyDescent="0.25">
      <c r="A34" s="3" t="s">
        <v>22</v>
      </c>
      <c r="B34" s="22"/>
      <c r="C34" s="33">
        <f>IFERROR((D34/D17), 0)</f>
        <v>0</v>
      </c>
      <c r="D34" s="32">
        <f>D31+D33</f>
        <v>0</v>
      </c>
    </row>
    <row r="35" spans="1:8" ht="15" customHeight="1" thickBot="1" x14ac:dyDescent="0.3">
      <c r="A35" s="3"/>
      <c r="B35" s="22"/>
      <c r="C35" s="51"/>
      <c r="D35" s="52"/>
    </row>
    <row r="36" spans="1:8" ht="15" customHeight="1" thickBot="1" x14ac:dyDescent="0.3">
      <c r="A36" s="3" t="s">
        <v>52</v>
      </c>
      <c r="B36" s="77" t="str">
        <f>IF(C31=0, "Not Enough Information Provided", IF(C31&lt;0.89995,"Does Not Qualify", IF(AND(C31&gt;0.95004, D9 = "2-Unit"), "Does Not Qualify", IF(C31&gt;0.97004,"Does Not Qualify","Qualifies"))))</f>
        <v>Not Enough Information Provided</v>
      </c>
      <c r="C36" s="78"/>
      <c r="D36" s="79"/>
    </row>
    <row r="37" spans="1:8" ht="15" customHeight="1" thickBot="1" x14ac:dyDescent="0.3">
      <c r="A37" s="3" t="s">
        <v>54</v>
      </c>
      <c r="B37" s="77" t="str">
        <f>IF(C34=0, "Not Enough Information Provided", IF(C34&gt;1.00004, "Does Not Qualify", "Qualifies"))</f>
        <v>Not Enough Information Provided</v>
      </c>
      <c r="C37" s="78"/>
      <c r="D37" s="79"/>
    </row>
    <row r="38" spans="1:8" ht="15" customHeight="1" thickBot="1" x14ac:dyDescent="0.3">
      <c r="A38" s="3" t="s">
        <v>55</v>
      </c>
      <c r="B38" s="77" t="str">
        <f>IF(AND(D9="----", D11="----", D12="----", D21="----"), "Not Enough Information Provided", IF(AND(D12="FHA",D21="FHA"),"Does Not Qualify",IF(AND(D21="USDA",D9="2-Unit"),"Does Not Qualify",IF(AND(D11="Yes",D29&gt;85000),"Does Not Qualify",IF(AND(D11="No",D29&gt;50000),"Does Not Qualify","Qualifies")))))</f>
        <v>Not Enough Information Provided</v>
      </c>
      <c r="C38" s="78"/>
      <c r="D38" s="79"/>
    </row>
    <row r="39" spans="1:8" ht="15.75" x14ac:dyDescent="0.25">
      <c r="A39" s="5" t="s">
        <v>1</v>
      </c>
      <c r="B39" s="49"/>
      <c r="C39" s="49"/>
      <c r="D39" s="50"/>
    </row>
    <row r="40" spans="1:8" ht="48" customHeight="1" x14ac:dyDescent="0.25">
      <c r="A40" s="68" t="s">
        <v>33</v>
      </c>
      <c r="B40" s="69"/>
      <c r="C40" s="69"/>
      <c r="D40" s="70"/>
    </row>
    <row r="41" spans="1:8" ht="9" customHeight="1" x14ac:dyDescent="0.25">
      <c r="A41" s="53"/>
      <c r="B41" s="54"/>
      <c r="C41" s="54"/>
      <c r="D41" s="55"/>
    </row>
    <row r="42" spans="1:8" ht="32.25" customHeight="1" x14ac:dyDescent="0.25">
      <c r="A42" s="68" t="s">
        <v>2</v>
      </c>
      <c r="B42" s="69"/>
      <c r="C42" s="69"/>
      <c r="D42" s="70"/>
    </row>
    <row r="43" spans="1:8" ht="8.25" customHeight="1" x14ac:dyDescent="0.25">
      <c r="A43" s="53"/>
      <c r="B43" s="54"/>
      <c r="C43" s="54"/>
      <c r="D43" s="55"/>
    </row>
    <row r="44" spans="1:8" ht="15.75" x14ac:dyDescent="0.25">
      <c r="A44" s="8" t="s">
        <v>34</v>
      </c>
      <c r="B44" s="6"/>
      <c r="C44" s="6"/>
      <c r="D44" s="7" t="s">
        <v>36</v>
      </c>
    </row>
    <row r="45" spans="1:8" ht="15.75" x14ac:dyDescent="0.25">
      <c r="A45" s="8" t="s">
        <v>35</v>
      </c>
      <c r="B45" s="6"/>
      <c r="C45" s="6"/>
      <c r="D45" s="7" t="s">
        <v>36</v>
      </c>
    </row>
    <row r="46" spans="1:8" ht="15.75" x14ac:dyDescent="0.25">
      <c r="A46" s="8"/>
      <c r="B46" s="6"/>
      <c r="C46" s="6"/>
      <c r="D46" s="7"/>
    </row>
    <row r="47" spans="1:8" ht="15.75" thickBot="1" x14ac:dyDescent="0.3">
      <c r="A47" s="59" t="s">
        <v>3</v>
      </c>
      <c r="B47" s="60"/>
      <c r="C47" s="60"/>
      <c r="D47" s="61"/>
    </row>
  </sheetData>
  <sheetProtection algorithmName="SHA-512" hashValue="XUOx2Ge/HqQPQ5jDobqdHCXd0W/pNd8OcYwP4nPbY9MyACPsX1EoqQMkpDSzqCJ/qjSiA7pRKaNh9gu+6+kfJg==" saltValue="ru4EdmWQ4obhTc2Yco55FQ==" spinCount="100000" sheet="1" objects="1" scenarios="1"/>
  <mergeCells count="14">
    <mergeCell ref="A47:D47"/>
    <mergeCell ref="C16:D16"/>
    <mergeCell ref="A1:D1"/>
    <mergeCell ref="J5:K5"/>
    <mergeCell ref="A40:D40"/>
    <mergeCell ref="A42:D42"/>
    <mergeCell ref="C3:D3"/>
    <mergeCell ref="C4:D4"/>
    <mergeCell ref="C5:D5"/>
    <mergeCell ref="A2:B2"/>
    <mergeCell ref="C15:D15"/>
    <mergeCell ref="B36:D36"/>
    <mergeCell ref="B37:D37"/>
    <mergeCell ref="B38:D38"/>
  </mergeCells>
  <conditionalFormatting sqref="B36:D38">
    <cfRule type="cellIs" dxfId="7" priority="8" operator="equal">
      <formula>"Qualifies"</formula>
    </cfRule>
    <cfRule type="cellIs" dxfId="6" priority="9" operator="equal">
      <formula>"Does Not Qualify"</formula>
    </cfRule>
  </conditionalFormatting>
  <conditionalFormatting sqref="C31">
    <cfRule type="expression" dxfId="5" priority="4">
      <formula>$C$31&gt;0.97004</formula>
    </cfRule>
    <cfRule type="expression" dxfId="4" priority="5">
      <formula>AND($C$31&lt;0.89995, $C$31&gt;0)</formula>
    </cfRule>
    <cfRule type="expression" dxfId="3" priority="6">
      <formula>AND($D$9="2-Unit", $C$31&gt;0.95004)</formula>
    </cfRule>
  </conditionalFormatting>
  <conditionalFormatting sqref="C34">
    <cfRule type="expression" dxfId="2" priority="3">
      <formula>$C$34&gt;1.00004</formula>
    </cfRule>
  </conditionalFormatting>
  <conditionalFormatting sqref="D29">
    <cfRule type="expression" dxfId="1" priority="1">
      <formula>AND($D$11="Yes", $D$29&gt;85000)</formula>
    </cfRule>
    <cfRule type="expression" dxfId="0" priority="2">
      <formula>AND($D$11="No", $D$29&gt;50000)</formula>
    </cfRule>
  </conditionalFormatting>
  <dataValidations count="3">
    <dataValidation type="list" allowBlank="1" showInputMessage="1" showErrorMessage="1" sqref="D21 D12">
      <formula1>$F$4:$F$8</formula1>
    </dataValidation>
    <dataValidation type="list" allowBlank="1" showInputMessage="1" showErrorMessage="1" sqref="D9">
      <formula1>$G$4:$G$6</formula1>
    </dataValidation>
    <dataValidation type="list" allowBlank="1" showInputMessage="1" showErrorMessage="1" sqref="D11">
      <formula1>$H$4:$H$6</formula1>
    </dataValidation>
  </dataValidations>
  <pageMargins left="0.7" right="0.7" top="0.75" bottom="0.75" header="0.3" footer="0.3"/>
  <pageSetup orientation="portrait" r:id="rId1"/>
  <headerFooter>
    <oddFooter>&amp;L&amp;D &amp;T &amp;R&amp;P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9525</xdr:colOff>
                    <xdr:row>17</xdr:row>
                    <xdr:rowOff>9525</xdr:rowOff>
                  </from>
                  <to>
                    <xdr:col>3</xdr:col>
                    <xdr:colOff>1057275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9525</xdr:colOff>
                    <xdr:row>18</xdr:row>
                    <xdr:rowOff>9525</xdr:rowOff>
                  </from>
                  <to>
                    <xdr:col>3</xdr:col>
                    <xdr:colOff>1057275</xdr:colOff>
                    <xdr:row>18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IHDA - Refinance Program</vt:lpstr>
    </vt:vector>
  </TitlesOfParts>
  <Company>Illinois Housing Development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Nestlehut</dc:creator>
  <cp:lastModifiedBy>Kyle Nestlehut</cp:lastModifiedBy>
  <cp:lastPrinted>2016-07-19T19:56:26Z</cp:lastPrinted>
  <dcterms:created xsi:type="dcterms:W3CDTF">2016-02-23T18:33:08Z</dcterms:created>
  <dcterms:modified xsi:type="dcterms:W3CDTF">2016-07-29T12:55:43Z</dcterms:modified>
</cp:coreProperties>
</file>