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ultifamily Fin\Permanent Supportive Housing Development Program\Forms and Documents 2016\"/>
    </mc:Choice>
  </mc:AlternateContent>
  <bookViews>
    <workbookView xWindow="120" yWindow="180" windowWidth="19410" windowHeight="4845" activeTab="1"/>
  </bookViews>
  <sheets>
    <sheet name="Instructions" sheetId="4" r:id="rId1"/>
    <sheet name="I_Architectural Certification" sheetId="3" r:id="rId2"/>
  </sheets>
  <definedNames>
    <definedName name="_xlnm.Print_Area" localSheetId="1">'I_Architectural Certification'!$A$1:$P$226</definedName>
    <definedName name="_xlnm.Print_Area" localSheetId="0">Instructions!$A$1:$M$35</definedName>
  </definedNames>
  <calcPr calcId="152511"/>
</workbook>
</file>

<file path=xl/calcChain.xml><?xml version="1.0" encoding="utf-8"?>
<calcChain xmlns="http://schemas.openxmlformats.org/spreadsheetml/2006/main">
  <c r="I205" i="3" l="1"/>
  <c r="R99" i="3"/>
  <c r="S99" i="3"/>
  <c r="R100" i="3"/>
  <c r="S100" i="3"/>
  <c r="R101" i="3"/>
  <c r="S101" i="3"/>
  <c r="R102" i="3"/>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R185" i="3"/>
  <c r="S185" i="3"/>
  <c r="R186" i="3"/>
  <c r="S186" i="3"/>
  <c r="R187" i="3"/>
  <c r="S187" i="3"/>
  <c r="R188" i="3"/>
  <c r="S188" i="3"/>
  <c r="R189" i="3"/>
  <c r="S189" i="3"/>
  <c r="R190" i="3"/>
  <c r="S190" i="3"/>
  <c r="R191" i="3"/>
  <c r="S191" i="3"/>
  <c r="R192" i="3"/>
  <c r="S192" i="3"/>
  <c r="R193" i="3"/>
  <c r="S193" i="3"/>
  <c r="R194" i="3"/>
  <c r="S194" i="3"/>
  <c r="R195" i="3"/>
  <c r="S195" i="3"/>
  <c r="R196" i="3"/>
  <c r="S196"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99" i="3"/>
  <c r="S208" i="3"/>
  <c r="S209" i="3"/>
  <c r="S210" i="3"/>
  <c r="S211" i="3"/>
  <c r="S212" i="3"/>
  <c r="S213" i="3"/>
  <c r="S214" i="3"/>
  <c r="S215" i="3"/>
  <c r="S216" i="3"/>
  <c r="S217" i="3"/>
  <c r="S218" i="3"/>
  <c r="S219" i="3"/>
  <c r="S220" i="3"/>
  <c r="S221" i="3"/>
  <c r="S222" i="3"/>
  <c r="S207" i="3"/>
  <c r="R208" i="3"/>
  <c r="R209" i="3"/>
  <c r="R210" i="3"/>
  <c r="R211" i="3"/>
  <c r="R212" i="3"/>
  <c r="R213" i="3"/>
  <c r="R214" i="3"/>
  <c r="R215" i="3"/>
  <c r="R216" i="3"/>
  <c r="R217" i="3"/>
  <c r="R218" i="3"/>
  <c r="R219" i="3"/>
  <c r="R207" i="3"/>
  <c r="Q208" i="3"/>
  <c r="Q209" i="3"/>
  <c r="Q210" i="3"/>
  <c r="Q211" i="3"/>
  <c r="Q212" i="3"/>
  <c r="Q213" i="3"/>
  <c r="Q214" i="3"/>
  <c r="Q215" i="3"/>
  <c r="Q207" i="3"/>
  <c r="Q216" i="3"/>
  <c r="Q217" i="3"/>
  <c r="Q218" i="3"/>
  <c r="F97" i="3" l="1"/>
  <c r="B198" i="3"/>
  <c r="D198" i="3"/>
  <c r="C198" i="3"/>
  <c r="I198" i="3" l="1"/>
  <c r="Q6" i="3" l="1"/>
  <c r="Q8" i="3"/>
  <c r="Q9" i="3"/>
  <c r="R9" i="3"/>
  <c r="Q10" i="3"/>
  <c r="R10" i="3"/>
  <c r="Q11" i="3"/>
  <c r="C25" i="3"/>
  <c r="Q25" i="3"/>
  <c r="R25" i="3"/>
  <c r="C26" i="3"/>
  <c r="Q26" i="3"/>
  <c r="R26" i="3"/>
  <c r="C27" i="3"/>
  <c r="Q27" i="3"/>
  <c r="R27" i="3"/>
  <c r="C28" i="3"/>
  <c r="Q28" i="3"/>
  <c r="R28" i="3"/>
  <c r="B29" i="3"/>
  <c r="C29" i="3" s="1"/>
  <c r="R29" i="3"/>
  <c r="C30" i="3"/>
  <c r="Q30" i="3"/>
  <c r="C31" i="3"/>
  <c r="Q31" i="3"/>
  <c r="K32" i="3"/>
  <c r="C34" i="3"/>
  <c r="R32" i="3"/>
  <c r="D39" i="3"/>
  <c r="D43" i="3"/>
  <c r="D47" i="3"/>
  <c r="D51" i="3"/>
  <c r="D55" i="3"/>
  <c r="D59" i="3"/>
  <c r="Q66" i="3"/>
  <c r="Q67" i="3"/>
  <c r="Q68" i="3"/>
  <c r="Q85" i="3"/>
  <c r="Q86" i="3"/>
  <c r="Q87" i="3"/>
  <c r="D202" i="3"/>
  <c r="B63" i="3" l="1"/>
  <c r="C32" i="3"/>
  <c r="K6" i="3"/>
  <c r="I85" i="3"/>
  <c r="B32" i="3"/>
  <c r="I86" i="3"/>
  <c r="B22" i="3"/>
</calcChain>
</file>

<file path=xl/comments1.xml><?xml version="1.0" encoding="utf-8"?>
<comments xmlns="http://schemas.openxmlformats.org/spreadsheetml/2006/main">
  <authors>
    <author>Adam Rogers</author>
  </authors>
  <commentList>
    <comment ref="D29" authorId="0" shapeId="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0" authorId="0" shapeId="0">
      <text>
        <r>
          <rPr>
            <sz val="8"/>
            <color indexed="81"/>
            <rFont val="Tahoma"/>
            <family val="2"/>
          </rPr>
          <t>Commercial Space SF includes all leasable commercial space in the project.</t>
        </r>
      </text>
    </comment>
    <comment ref="D31" authorId="0" shapeId="0">
      <text>
        <r>
          <rPr>
            <sz val="8"/>
            <color indexed="81"/>
            <rFont val="Tahoma"/>
            <family val="2"/>
          </rPr>
          <t xml:space="preserve">Resident Services SF: Includes all areas for the provision of resident tenant services
</t>
        </r>
      </text>
    </comment>
  </commentList>
</comments>
</file>

<file path=xl/sharedStrings.xml><?xml version="1.0" encoding="utf-8"?>
<sst xmlns="http://schemas.openxmlformats.org/spreadsheetml/2006/main" count="310" uniqueCount="296">
  <si>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</si>
  <si>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</si>
  <si>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</si>
  <si>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</si>
  <si>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</si>
  <si>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</si>
  <si>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</si>
  <si>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</si>
  <si>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</si>
  <si>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</si>
  <si>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</si>
  <si>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</si>
  <si>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</si>
  <si>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</si>
  <si>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</si>
  <si>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</si>
  <si>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</si>
  <si>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</si>
  <si>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</si>
  <si>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</si>
  <si>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</si>
  <si>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</si>
  <si>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</si>
  <si>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</si>
  <si>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</si>
  <si>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</si>
  <si>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</si>
  <si>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</si>
  <si>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</si>
  <si>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</si>
  <si>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r>
      <rPr>
        <u/>
        <sz val="12"/>
        <rFont val="Arial Narrow"/>
        <family val="2"/>
      </rPr>
      <t>Residential SF</t>
    </r>
    <r>
      <rPr>
        <sz val="12"/>
        <rFont val="Arial Narrow"/>
        <family val="2"/>
      </rPr>
      <t>: Includes all SF attributable to residential units including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</si>
  <si>
    <r>
      <rPr>
        <u/>
        <sz val="12"/>
        <rFont val="Arial Narrow"/>
        <family val="2"/>
      </rPr>
      <t>Resident Services SF</t>
    </r>
    <r>
      <rPr>
        <sz val="12"/>
        <rFont val="Arial Narrow"/>
        <family val="2"/>
      </rPr>
      <t>: Includes all areas for the provision of resident tenant services</t>
    </r>
  </si>
  <si>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</si>
  <si>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</si>
  <si>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</si>
  <si>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</si>
  <si>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</si>
  <si>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</si>
  <si>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</si>
  <si>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</si>
  <si>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</si>
  <si>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</si>
  <si>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</si>
  <si>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</si>
  <si>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</si>
  <si>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</si>
  <si>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</si>
  <si>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</si>
  <si>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</si>
  <si>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</si>
  <si>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r>
      <rPr>
        <u/>
        <sz val="12"/>
        <rFont val="Arial Narrow"/>
        <family val="2"/>
      </rPr>
      <t>Commercial Space SF</t>
    </r>
    <r>
      <rPr>
        <b/>
        <sz val="12"/>
        <rFont val="Arial Narrow"/>
        <family val="2"/>
      </rPr>
      <t>:</t>
    </r>
    <r>
      <rPr>
        <sz val="12"/>
        <rFont val="Arial Narrow"/>
        <family val="2"/>
      </rPr>
      <t xml:space="preserve"> Includes all leaseable commercial space in the project including the provision of non-resident services.</t>
    </r>
  </si>
  <si>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</si>
  <si>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</si>
  <si>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</si>
  <si>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</si>
  <si>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Date:___________________________</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</si>
  <si>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</si>
  <si>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</si>
  <si>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</si>
  <si>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</si>
  <si>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</si>
  <si>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</si>
  <si>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</si>
  <si>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</si>
  <si>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</si>
  <si>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</si>
  <si>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Residential:</t>
    </r>
    <r>
      <rPr>
        <sz val="11"/>
        <rFont val="Arial Narrow"/>
        <family val="2"/>
      </rPr>
      <t xml:space="preserve"> Include all square footage attributable to the construction of the residential units including hallways, elevator spaces, lobbies, managers office, common areas, building amenities, community space, garages, carports, porches, etc.</t>
    </r>
  </si>
  <si>
    <r>
      <rPr>
        <b/>
        <sz val="11"/>
        <rFont val="Arial Narrow"/>
        <family val="2"/>
      </rPr>
      <t>Services Area:</t>
    </r>
    <r>
      <rPr>
        <sz val="11"/>
        <rFont val="Arial Narrow"/>
        <family val="2"/>
      </rPr>
      <t xml:space="preserve"> Include all square footage attributable to areas for the provision of resident tenant services.</t>
    </r>
  </si>
  <si>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</si>
  <si>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</si>
  <si>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ICC/ANSI 117.1-2003 Section 1005 Sensory Impaired Units</t>
  </si>
  <si>
    <t>ICC/ANSI 117.1.2003 Section 1002 Accessible Units</t>
  </si>
  <si>
    <t>At least two percent (2.0%) of the total units in the Project are designed for persons with sensory impairments (not less than one unit), as defined in ICC/ANSI 117.1-2003 Section 1005 Sensory Impaired Units</t>
  </si>
  <si>
    <t>At least ten percent (10.0%) of the total units in the Project are designed for persons with mobility impairments, as defined in ICC/ANSI 117.1-2003 Section 1002 Accessible Units;</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</si>
  <si>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</si>
  <si>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</si>
  <si>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</si>
  <si>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sz val="11"/>
        <rFont val="Arial Narrow"/>
        <family val="2"/>
      </rPr>
      <t>Architect of Record:</t>
    </r>
    <r>
      <rPr>
        <sz val="11"/>
        <rFont val="Arial Narrow"/>
        <family val="2"/>
      </rPr>
      <t xml:space="preserve"> Shall mean the architect licensed by the State who has the contract responsibility for the Project, who designs and prepares the construction documents from which the building is constructed, and who signs the required documents.</t>
    </r>
  </si>
  <si>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</si>
  <si>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</si>
  <si>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</si>
  <si>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ICC/ANSI A117.1 Latest Version</t>
  </si>
  <si>
    <t>Section 504</t>
  </si>
  <si>
    <t>Illinois Environmental Barriers Act (Illinois Accessibility Code)</t>
  </si>
  <si>
    <t>Federal Fair Housing Act (Select which applies if applicable)</t>
  </si>
  <si>
    <t>100% adaptable units</t>
  </si>
  <si>
    <t>1st floor adaptable only</t>
  </si>
  <si>
    <t>Select which statement which best describes your project:</t>
  </si>
  <si>
    <r>
      <t>Only meeting minimum code requirements plus 5 items above code in 100% of units as indicated below (</t>
    </r>
    <r>
      <rPr>
        <b/>
        <sz val="11"/>
        <color theme="1"/>
        <rFont val="Arial Narrow"/>
        <family val="2"/>
      </rPr>
      <t xml:space="preserve">MANDATORY - </t>
    </r>
    <r>
      <rPr>
        <sz val="11"/>
        <color theme="1"/>
        <rFont val="Arial Narrow"/>
        <family val="2"/>
      </rPr>
      <t>0 points)</t>
    </r>
  </si>
  <si>
    <t>Code Required Elements</t>
  </si>
  <si>
    <t>above code in 50% of units</t>
  </si>
  <si>
    <t>above code in 100% of units</t>
  </si>
  <si>
    <t>Section 1: Exterior Features</t>
  </si>
  <si>
    <t>Accessible route of travel to dwelling unit entrance from public sidewalk or thoroughfare to primary entrance.</t>
  </si>
  <si>
    <t>No-step entry (1/2” or less threshold) at main entrance</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</si>
  <si>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</si>
  <si>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</si>
  <si>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</si>
  <si>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</si>
  <si>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 at vestibule or unit entry</t>
  </si>
  <si>
    <t>Primary entry accessible internal/external strike and hinge clearances, hardware, and thresholds</t>
  </si>
  <si>
    <t>Minimum 32” clear secondary entry doorway (alternative entrance - i.e. at a staircase or back door)</t>
  </si>
  <si>
    <t>Secondary entry accessible internal/external strike and hinge clearances, hardware, and thresholds</t>
  </si>
  <si>
    <t>Primary unit entry with an accessible/dual peephole and back lit doorbell</t>
  </si>
  <si>
    <t>Accessible sliding glass door and threshold height</t>
  </si>
  <si>
    <t>Weather-sheltered entry area</t>
  </si>
  <si>
    <t>Section 3: General Interior Features</t>
  </si>
  <si>
    <t>42” wide hallways/maneuvering clearances with 32” clear doorways on accessible route</t>
  </si>
  <si>
    <t>Lever style door hardware on all interior doors (common areas and within units)</t>
  </si>
  <si>
    <t>Strike edge clearances, and accessible thresholds for accessible doorways in all common areas/unit entries</t>
  </si>
  <si>
    <t>Electric receptacles, HVAC controls and alarm controls at on accessible routes and at accessible heights in common areas and units</t>
  </si>
  <si>
    <t>Rocker light switches/controls on accessible  routes and at accessible heights in common areas and units</t>
  </si>
  <si>
    <t>Visual smoke/fire/carbon monoxide alarm in all code required areas and within units</t>
  </si>
  <si>
    <t>Audio and visual security alarm in common areas and within units</t>
  </si>
  <si>
    <t>3.10</t>
  </si>
  <si>
    <t>Provide adjustable (36”-60”) rods/shelves within closets on accessible routes in common areas and units</t>
  </si>
  <si>
    <t>Nonslip carpet/flooring for accessible route (i.e. Low pile carpet less than 1/2" thick)</t>
  </si>
  <si>
    <t>Handrail reinforcement provided on one wall in all accessible routes of travel and on one side of all common rooms</t>
  </si>
  <si>
    <t>Section 4: Kitchen Features</t>
  </si>
  <si>
    <t>Common area kitchen (if provided) and/or all unit kitchens provided on accessible route of travel</t>
  </si>
  <si>
    <t>Adequate work/floor space in front of all appliances (30" x 48" min. - parallel where allowed by code) in common and unit kitchens</t>
  </si>
  <si>
    <t>Accessible appliances (doors, controls, etc.) in units and common areas:</t>
  </si>
  <si>
    <t>4.3a</t>
  </si>
  <si>
    <t>Stove</t>
  </si>
  <si>
    <t>4.3b</t>
  </si>
  <si>
    <t>Refrigerator</t>
  </si>
  <si>
    <t>4.3c</t>
  </si>
  <si>
    <t>Dishwasher</t>
  </si>
  <si>
    <t>4.3d</t>
  </si>
  <si>
    <t>Sink</t>
  </si>
  <si>
    <t>4.3e</t>
  </si>
  <si>
    <t>4.3f</t>
  </si>
  <si>
    <t>Accessible switch for garbage disposal</t>
  </si>
  <si>
    <t>Accessible countertops - unit and common kitchens and other work areas:</t>
  </si>
  <si>
    <t>4.4a</t>
  </si>
  <si>
    <t>All or a specified portion repositionable</t>
  </si>
  <si>
    <t>4.4b</t>
  </si>
  <si>
    <t>One or more counter areas at 30” wide and 28”-34” high</t>
  </si>
  <si>
    <t>4.4c</t>
  </si>
  <si>
    <t>One or more workspaces at 30” wide with clear space below counter top</t>
  </si>
  <si>
    <t>Cabinets in units and common areas:</t>
  </si>
  <si>
    <t>4.5a</t>
  </si>
  <si>
    <t>Base cabinets: pull-out and/or Lazy Susan shelves</t>
  </si>
  <si>
    <t>4.5b</t>
  </si>
  <si>
    <t>Additional under-cabinet lighting</t>
  </si>
  <si>
    <t>4.5c</t>
  </si>
  <si>
    <t>Accessible handles//touch latches for doors/drawers</t>
  </si>
  <si>
    <t>Sinks in all common area toilet rooms and kitchens, unit kitchens and baths:</t>
  </si>
  <si>
    <t>4.6a</t>
  </si>
  <si>
    <t>Repositionable height</t>
  </si>
  <si>
    <t>4.6b</t>
  </si>
  <si>
    <t>Removable base cabinets under sink</t>
  </si>
  <si>
    <t>4.6c</t>
  </si>
  <si>
    <t>Single-handle lever faucet</t>
  </si>
  <si>
    <t>4.6d</t>
  </si>
  <si>
    <t>Anti-scald device</t>
  </si>
  <si>
    <t>4.6e</t>
  </si>
  <si>
    <t>Accessible sink depth</t>
  </si>
  <si>
    <t>4.6f</t>
  </si>
  <si>
    <t>30" x 48" parallel or perpendicular approach clear floor space</t>
  </si>
  <si>
    <t>4.6g</t>
  </si>
  <si>
    <t>Open knee space below sink with insulated pipes or valence</t>
  </si>
  <si>
    <t>Contrasting Colors in common areas or units:</t>
  </si>
  <si>
    <t>4.7a</t>
  </si>
  <si>
    <t>Edge border of cabinets/counters</t>
  </si>
  <si>
    <t>4.7b</t>
  </si>
  <si>
    <t>Flooring: in front of appliances</t>
  </si>
  <si>
    <t>4.7c</t>
  </si>
  <si>
    <t>Flooring: on route of travel</t>
  </si>
  <si>
    <t>Section 5: toilet room/Bathroom/Powder Room Features in common areas and within units (see section 4.6 for sinks)</t>
  </si>
  <si>
    <t>At least one full bathroom on accessible route of travel</t>
  </si>
  <si>
    <t>Maneuvering Space (For bathrooms and powder room)</t>
  </si>
  <si>
    <t>5.2a</t>
  </si>
  <si>
    <t>30” x 48” wheelchair storage area, 'T' turn space or 60” diameter turning area</t>
  </si>
  <si>
    <t>5.2b</t>
  </si>
  <si>
    <t>Clear space for toilet: 56” x 60” or 66" x 60" with adjacent lavatory clear use area</t>
  </si>
  <si>
    <t>Clear space for tub/shower - 30" wide x length of tub or shower, or 12" beyond head end fixed seat</t>
  </si>
  <si>
    <t>Bathtub and/or shower (in unit only)</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</si>
  <si>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</si>
  <si>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</si>
  <si>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</si>
  <si>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</si>
  <si>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</si>
  <si>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</si>
  <si>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</si>
  <si>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</si>
  <si>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</si>
  <si>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</si>
  <si>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5.7i</t>
  </si>
  <si>
    <t xml:space="preserve"> Hand-held adjustable shower spray unit(s) with 60" min. hose</t>
  </si>
  <si>
    <t>Toilet (For common area toilet rooms and unit bathrooms or powder room):</t>
  </si>
  <si>
    <t>5.4a</t>
  </si>
  <si>
    <t xml:space="preserve"> Standard height toilet with grab bar reinforcement</t>
  </si>
  <si>
    <t>5.4b</t>
  </si>
  <si>
    <t xml:space="preserve"> Standard height toilet with grab bars installed (wall mounted at new construction, flip down at rehab only)</t>
  </si>
  <si>
    <t>5.4c</t>
  </si>
  <si>
    <t xml:space="preserve"> Accessible height toilet with grab bars installed (wall mounted at new construction, flip down at rehab only)</t>
  </si>
  <si>
    <t>Accessories (For unit bathroom or powder room)</t>
  </si>
  <si>
    <t>5.7a</t>
  </si>
  <si>
    <t xml:space="preserve"> Lower/accessible medicine chest</t>
  </si>
  <si>
    <t>5.7b</t>
  </si>
  <si>
    <t xml:space="preserve"> Anti-scald device for showers</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</si>
  <si>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</si>
  <si>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</si>
  <si>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</si>
  <si>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</si>
  <si>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</si>
  <si>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</si>
  <si>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</si>
  <si>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</si>
  <si>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</si>
  <si>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</si>
  <si>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</si>
  <si>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</si>
  <si>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Section 6: Unit living space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</si>
  <si>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</si>
  <si>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</si>
  <si>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</si>
  <si>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</si>
  <si>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</si>
  <si>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</si>
  <si>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All Closets have minimum 32” clear opening</t>
  </si>
  <si>
    <t>All Closets have adjustable (36”-60”) shelves and bars</t>
  </si>
  <si>
    <t>Section 8: Laundry Area Features (for public laundry rooms outside of units ONLY)</t>
  </si>
  <si>
    <t>Laundry area on accessible bath of travel</t>
  </si>
  <si>
    <t>Accessories:</t>
  </si>
  <si>
    <t>8.2a</t>
  </si>
  <si>
    <t xml:space="preserve"> Accessible workspace</t>
  </si>
  <si>
    <t>8.2b</t>
  </si>
  <si>
    <t xml:space="preserve"> Accessible cabinets</t>
  </si>
  <si>
    <t>8.2c</t>
  </si>
  <si>
    <t xml:space="preserve"> Accessible handles//touch latches for doors/drawers</t>
  </si>
  <si>
    <t>8.2d</t>
  </si>
  <si>
    <t xml:space="preserve"> Accessible appliances - if more than minimum, specify number to be provided below</t>
  </si>
  <si>
    <t>Indicate the number of units that will be incorporated into the project.</t>
  </si>
  <si>
    <t>Comments or notes on Universal Design portion of this certification:</t>
  </si>
  <si>
    <t>Secured bicycle parking (minimum of eight (8) slots per twenty five (25) units)</t>
  </si>
  <si>
    <t>Porch / patio / balcony for each unit</t>
  </si>
  <si>
    <t>Two (2) picnic tables and one (1) grill for every twenty-five (25) units</t>
  </si>
  <si>
    <t>Residential units are 15% larger than the minimum requirement</t>
  </si>
  <si>
    <t>An equipped sports court (volleyball, tennis, basketball, etc.) for every 100 units</t>
  </si>
  <si>
    <t>On-site car sharing</t>
  </si>
  <si>
    <t>Computer room equipped with one (1) computer for every ten (10) units</t>
  </si>
  <si>
    <t>Library / Reading room</t>
  </si>
  <si>
    <t>Hair salon</t>
  </si>
  <si>
    <t>Energy Star-rated dishwasher in every unit</t>
  </si>
  <si>
    <t>Kitchen pantry in every kitchen</t>
  </si>
  <si>
    <t>Microwave oven in every unit</t>
  </si>
  <si>
    <t>Energy Star-rated ceiling fan with switched light fixture in every living room and bedroom</t>
  </si>
  <si>
    <t>Washer and dryer in every unit</t>
  </si>
  <si>
    <t>Screen doors for every unit</t>
  </si>
  <si>
    <t>Amenities</t>
  </si>
  <si>
    <t>Exercise / Fitness Center with at least one (1) machine per 15 units</t>
  </si>
  <si>
    <t>Exterior Project Related Amenities</t>
  </si>
  <si>
    <t>Interior Project Related Amenities</t>
  </si>
  <si>
    <t>Outdoor entertainment space such as outdoor theater and gazebo with available seating</t>
  </si>
  <si>
    <t>Looped walking paths or connected sidewalks through the entire Project.</t>
  </si>
  <si>
    <t>Upgraded landscaping, including one tree planted on-site for every 10 units.  The landscaping must adhere to Section 14.2 of the Standards for Architectural Planning and Construction, and be 100% native or adaptive plantings/landscaping</t>
  </si>
  <si>
    <t>Resident storage space is  25% greater than the minimum requirement</t>
  </si>
  <si>
    <t xml:space="preserve">Green roof with available seating or other community activity area available on the roof. </t>
  </si>
  <si>
    <t>Trash and/or recycling disposal chutes</t>
  </si>
  <si>
    <t>Dedicated recycling area within the Project</t>
  </si>
  <si>
    <t>Community room meeting Authority Standards</t>
  </si>
  <si>
    <t>Community kitchen with counter seating</t>
  </si>
  <si>
    <t>Community TV room, theater, or gaming room</t>
  </si>
  <si>
    <t>Dog walking area</t>
  </si>
  <si>
    <t>Storage space is 25% greater than the minimum requirement</t>
  </si>
  <si>
    <t xml:space="preserve">Free internet access in each unit. </t>
  </si>
  <si>
    <t>Free cable or satellite television service in each unit</t>
  </si>
  <si>
    <t>Security cameras at all entrances</t>
  </si>
  <si>
    <t>Facility wide security camera system</t>
  </si>
  <si>
    <t>9'0" ceilings in all units</t>
  </si>
  <si>
    <t>Entire Project contains Non-smoking units.</t>
  </si>
  <si>
    <t>I hereby certify that the Architectural Standards, Universal Design and Amenities features indicated above will be incorporated into the plans and specifications of the above named project.</t>
  </si>
  <si>
    <t>Architect Signature:_____________________________________________</t>
  </si>
  <si>
    <t>Architect Name:________________________________________________</t>
  </si>
  <si>
    <t>Project Unit Related Amenities</t>
  </si>
  <si>
    <t>Dedicated visitor parking in addition to code or Authority required parking of the greater of  3 spaces or 5% of unit count.</t>
  </si>
  <si>
    <t>Garden plots/designated community garden area with a minimum of 15 sq.ft. per unit</t>
  </si>
  <si>
    <t>Firm Name:_________________________________________________________</t>
  </si>
  <si>
    <t>I_Architectural Certification</t>
  </si>
  <si>
    <t xml:space="preserve">Projects must include amenities as specified in the Standards for Architectural Planning and Construction Section 7.00 - Design and Planning.  In addition, a minimum of five (5) additional amentias selected from the list below must be identified and incorporated in the Project. 
The Authority encourages creativity and dual function design and, therefore, it is possible for a single amenity to qualify as more than one option in the following list. </t>
  </si>
  <si>
    <t>Walk-in closets available in at least one bedroom of every unit (including studio/efficacy)</t>
  </si>
  <si>
    <t>At least one additional common room in conjunction with a community room for an identified activity (i.e.. billiards room, arts and crafts room, game room, dining room, etc.)</t>
  </si>
  <si>
    <t>Applicable Accessibility codes associated with this project (check all that apply):</t>
  </si>
  <si>
    <t>2010 American with Disabilities Act</t>
  </si>
  <si>
    <t>Audio and visual doorbell at unit entries</t>
  </si>
  <si>
    <t>Microwave provided on the countertop with proper receptacle</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</si>
  <si>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</si>
  <si>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t>Accessible route of travel to at least one public bathroom, community kitchen (if provided), and all common rooms</t>
  </si>
  <si>
    <t>Illinois Housing Development Authority PSH Architectural Certification Form</t>
  </si>
  <si>
    <t>Revised 6/10/2016</t>
  </si>
  <si>
    <t>Permanent Supportive Housing Development Program Architectural Standards, Universal Design and Amenities Certification</t>
  </si>
  <si>
    <r>
      <t>Every project is expected to incorporate Universal Design principles. In order to meet Mandatory requirement</t>
    </r>
    <r>
      <rPr>
        <sz val="12"/>
        <rFont val="Arial Narrow"/>
        <family val="2"/>
      </rPr>
      <t>s, the Architect m</t>
    </r>
    <r>
      <rPr>
        <sz val="12"/>
        <color theme="1"/>
        <rFont val="Arial Narrow"/>
        <family val="2"/>
      </rPr>
      <t xml:space="preserve">ust identify all code required items </t>
    </r>
    <r>
      <rPr>
        <b/>
        <sz val="12"/>
        <color theme="1"/>
        <rFont val="Arial Narrow"/>
        <family val="2"/>
      </rPr>
      <t xml:space="preserve">and </t>
    </r>
    <r>
      <rPr>
        <sz val="12"/>
        <color theme="1"/>
        <rFont val="Arial Narrow"/>
        <family val="2"/>
      </rPr>
      <t xml:space="preserve">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Permanent Supportive Housing Development Program funds, scoring points will be awarded based on selected elements to be provided in excess of code requirements.  Projects are eligible for either 10 points for providing 10 additional items above Mandatory requirements in 50% of the units; </t>
    </r>
    <r>
      <rPr>
        <b/>
        <sz val="12"/>
        <color theme="1"/>
        <rFont val="Arial Narrow"/>
        <family val="2"/>
      </rPr>
      <t>OR</t>
    </r>
    <r>
      <rPr>
        <sz val="12"/>
        <color theme="1"/>
        <rFont val="Arial Narrow"/>
        <family val="2"/>
      </rPr>
      <t xml:space="preserve"> 15 points for 10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r>
  </si>
  <si>
    <t>Meeting mandatory requirements and at least 10 additional Universal Design features indicated below above code to at least 50% of total project units (10 points)</t>
  </si>
  <si>
    <t>Meeting mandatory requirements and at least 15 additional Universal Design features indicated below above code to at least 100% of total project units (15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</si>
</sst>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2"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
      <b/>
      <sz val="14"/>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cellStyleXfs>
  <cellXfs count="193">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3" fontId="2" fillId="4" borderId="4" xfId="2" applyNumberFormat="1" applyFont="1" applyFill="1" applyBorder="1" applyAlignment="1" applyProtection="1">
      <protection locked="0"/>
    </xf>
    <xf numFmtId="3" fontId="2" fillId="4" borderId="1" xfId="2" applyNumberFormat="1" applyFont="1" applyFill="1" applyBorder="1" applyAlignment="1" applyProtection="1">
      <protection locked="0"/>
    </xf>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3" fontId="2" fillId="2" borderId="0" xfId="2" applyNumberFormat="1" applyFont="1" applyFill="1" applyBorder="1" applyAlignment="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2"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24" fillId="0" borderId="12" xfId="0" applyFont="1" applyBorder="1" applyAlignment="1" applyProtection="1">
      <alignment wrapText="1"/>
    </xf>
    <xf numFmtId="0" fontId="13" fillId="0" borderId="13" xfId="0" applyFont="1" applyBorder="1" applyAlignment="1" applyProtection="1">
      <alignment textRotation="90" wrapText="1"/>
    </xf>
    <xf numFmtId="0" fontId="13" fillId="0" borderId="14" xfId="0" applyFont="1" applyBorder="1" applyAlignment="1" applyProtection="1">
      <alignment textRotation="90" wrapText="1"/>
    </xf>
    <xf numFmtId="0" fontId="11" fillId="0" borderId="15"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6"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2" fillId="0" borderId="1" xfId="0" applyFont="1" applyFill="1" applyBorder="1" applyAlignment="1" applyProtection="1">
      <alignment horizontal="righ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1" fillId="0" borderId="18" xfId="0" applyFont="1" applyFill="1" applyBorder="1" applyAlignment="1" applyProtection="1">
      <alignment horizontal="right"/>
    </xf>
    <xf numFmtId="0" fontId="11" fillId="0" borderId="1" xfId="0" applyFont="1" applyFill="1" applyBorder="1" applyAlignment="1" applyProtection="1">
      <alignment horizontal="right"/>
    </xf>
    <xf numFmtId="0" fontId="24" fillId="0" borderId="6" xfId="0" applyFont="1" applyFill="1" applyBorder="1" applyAlignment="1" applyProtection="1">
      <alignment horizontal="left"/>
    </xf>
    <xf numFmtId="0" fontId="12" fillId="0" borderId="0" xfId="2" applyFont="1" applyFill="1" applyBorder="1" applyAlignment="1" applyProtection="1">
      <alignment horizontal="left" vertical="center"/>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18" fillId="9" borderId="4" xfId="0" applyFont="1" applyFill="1" applyBorder="1" applyAlignment="1" applyProtection="1"/>
    <xf numFmtId="0" fontId="18" fillId="9" borderId="6" xfId="0" applyFont="1" applyFill="1" applyBorder="1" applyAlignment="1" applyProtection="1"/>
    <xf numFmtId="0" fontId="18" fillId="9" borderId="7" xfId="0" applyFont="1" applyFill="1" applyBorder="1" applyAlignment="1" applyProtection="1"/>
    <xf numFmtId="0" fontId="0" fillId="0" borderId="0" xfId="0"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28" fillId="0" borderId="0" xfId="0" applyFont="1" applyBorder="1" applyAlignment="1" applyProtection="1">
      <alignment wrapText="1"/>
    </xf>
    <xf numFmtId="0" fontId="18" fillId="0" borderId="0" xfId="0" applyFont="1" applyBorder="1" applyAlignment="1" applyProtection="1">
      <alignment vertical="center" wrapText="1"/>
    </xf>
    <xf numFmtId="0" fontId="18" fillId="0" borderId="0" xfId="0" applyFont="1" applyProtection="1"/>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18" fillId="2" borderId="19" xfId="0" applyFont="1" applyFill="1" applyBorder="1" applyAlignment="1" applyProtection="1">
      <alignment horizontal="center"/>
    </xf>
    <xf numFmtId="0" fontId="7" fillId="0" borderId="0" xfId="0" applyFont="1" applyProtection="1">
      <protection locked="0"/>
    </xf>
    <xf numFmtId="0" fontId="13" fillId="0" borderId="0" xfId="3" applyFont="1" applyFill="1" applyAlignment="1">
      <alignment horizontal="left" vertical="top"/>
    </xf>
    <xf numFmtId="0" fontId="11"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wrapText="1"/>
    </xf>
    <xf numFmtId="0" fontId="24" fillId="0" borderId="0" xfId="0" applyFont="1" applyFill="1" applyBorder="1" applyAlignment="1" applyProtection="1">
      <alignment horizontal="left" wrapText="1"/>
    </xf>
    <xf numFmtId="0" fontId="27" fillId="0" borderId="0" xfId="0" applyFont="1" applyFill="1" applyBorder="1" applyAlignment="1" applyProtection="1">
      <alignment wrapText="1"/>
    </xf>
    <xf numFmtId="0" fontId="30" fillId="0" borderId="8" xfId="0" applyFont="1" applyBorder="1" applyAlignment="1" applyProtection="1">
      <alignment horizontal="center"/>
    </xf>
    <xf numFmtId="0" fontId="29" fillId="0" borderId="8" xfId="0" applyFont="1" applyBorder="1" applyAlignment="1" applyProtection="1">
      <alignment horizontal="center"/>
    </xf>
    <xf numFmtId="0" fontId="18" fillId="0" borderId="1"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7" fillId="0" borderId="0" xfId="0" applyFont="1" applyFill="1" applyBorder="1" applyAlignment="1" applyProtection="1">
      <alignment vertical="center" wrapText="1"/>
    </xf>
    <xf numFmtId="0" fontId="7" fillId="0" borderId="0" xfId="0" applyFont="1" applyBorder="1" applyAlignment="1" applyProtection="1">
      <alignment vertical="center" wrapText="1"/>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24" fillId="0" borderId="4" xfId="0" applyFont="1" applyFill="1" applyBorder="1" applyAlignment="1" applyProtection="1">
      <alignment horizontal="left"/>
    </xf>
    <xf numFmtId="0" fontId="24" fillId="0" borderId="6" xfId="0" applyFont="1" applyFill="1" applyBorder="1" applyAlignment="1" applyProtection="1">
      <alignment horizontal="left"/>
    </xf>
    <xf numFmtId="0" fontId="24" fillId="0" borderId="7"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8" fillId="0" borderId="4" xfId="0" applyFont="1" applyFill="1" applyBorder="1" applyAlignment="1" applyProtection="1">
      <alignment horizontal="left" wrapText="1"/>
    </xf>
    <xf numFmtId="0" fontId="18" fillId="0" borderId="6" xfId="0" applyFont="1" applyFill="1" applyBorder="1" applyAlignment="1" applyProtection="1">
      <alignment horizontal="left" wrapText="1"/>
    </xf>
    <xf numFmtId="0" fontId="18" fillId="0" borderId="7" xfId="0" applyFont="1" applyFill="1" applyBorder="1" applyAlignment="1" applyProtection="1">
      <alignment horizontal="left" wrapText="1"/>
    </xf>
    <xf numFmtId="0" fontId="25" fillId="0" borderId="0" xfId="0" applyFont="1" applyBorder="1" applyAlignment="1" applyProtection="1">
      <alignment horizontal="center" vertical="center"/>
    </xf>
    <xf numFmtId="0" fontId="31" fillId="0" borderId="8" xfId="0" applyFont="1" applyBorder="1" applyAlignment="1" applyProtection="1">
      <alignment horizontal="center"/>
    </xf>
    <xf numFmtId="0" fontId="21" fillId="0" borderId="0" xfId="0" applyFont="1" applyAlignment="1" applyProtection="1">
      <alignment horizontal="center"/>
    </xf>
    <xf numFmtId="0" fontId="7" fillId="0" borderId="1" xfId="0" applyFont="1" applyBorder="1" applyAlignment="1" applyProtection="1">
      <alignment horizontal="left" vertical="center" wrapText="1" indent="1"/>
    </xf>
    <xf numFmtId="0" fontId="21" fillId="0" borderId="0" xfId="0" applyFont="1" applyAlignment="1" applyProtection="1">
      <alignment horizontal="center" wrapText="1"/>
    </xf>
    <xf numFmtId="0" fontId="16" fillId="0" borderId="0" xfId="0" applyFont="1" applyBorder="1" applyAlignment="1" applyProtection="1">
      <alignment horizontal="left" wrapText="1"/>
    </xf>
    <xf numFmtId="0" fontId="0" fillId="0" borderId="0" xfId="0" applyAlignment="1" applyProtection="1">
      <alignment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0" fillId="0" borderId="0" xfId="0" applyBorder="1" applyAlignment="1" applyProtection="1">
      <alignment wrapText="1"/>
    </xf>
    <xf numFmtId="0" fontId="26" fillId="0" borderId="0" xfId="0" applyFont="1" applyAlignment="1" applyProtection="1">
      <alignment horizontal="left" vertical="top"/>
    </xf>
  </cellXfs>
  <cellStyles count="6">
    <cellStyle name="Comma" xfId="1" builtinId="3"/>
    <cellStyle name="Normal" xfId="0" builtinId="0"/>
    <cellStyle name="Normal 2" xfId="4"/>
    <cellStyle name="Normal 2 2" xfId="5"/>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view="pageBreakPreview" topLeftCell="A25" zoomScaleNormal="100" zoomScaleSheetLayoutView="100" workbookViewId="0">
      <selection activeCell="B6" sqref="B6:M6"/>
    </sheetView>
  </sheetViews>
  <sheetFormatPr defaultColWidth="9.140625" defaultRowHeight="16.5" x14ac:dyDescent="0.25"/>
  <cols>
    <col min="1" max="1" width="3.42578125" style="69" customWidth="1"/>
    <col min="2" max="16384" width="9.140625" style="69"/>
  </cols>
  <sheetData>
    <row r="1" spans="1:14" ht="18" x14ac:dyDescent="0.25">
      <c r="A1" s="137" t="s">
        <v>290</v>
      </c>
      <c r="B1" s="138"/>
      <c r="C1" s="138"/>
      <c r="D1" s="138"/>
      <c r="E1" s="138"/>
      <c r="F1" s="138"/>
      <c r="G1" s="138"/>
      <c r="H1" s="138"/>
      <c r="I1" s="138"/>
      <c r="J1" s="138"/>
      <c r="K1" s="138"/>
      <c r="L1" s="138"/>
      <c r="M1" s="139"/>
      <c r="N1" s="139"/>
    </row>
    <row r="2" spans="1:14" x14ac:dyDescent="0.25">
      <c r="A2" s="140" t="s">
        <v>291</v>
      </c>
      <c r="B2" s="141"/>
      <c r="C2" s="141"/>
      <c r="D2" s="141"/>
      <c r="E2" s="141"/>
      <c r="F2" s="141"/>
      <c r="G2" s="141"/>
      <c r="H2" s="141"/>
      <c r="I2" s="141"/>
      <c r="J2" s="141"/>
      <c r="K2" s="141"/>
      <c r="L2" s="141"/>
      <c r="M2" s="142"/>
      <c r="N2" s="142"/>
    </row>
    <row r="4" spans="1:14" ht="18" x14ac:dyDescent="0.25">
      <c r="B4" s="11" t="s">
        <v>10</v>
      </c>
    </row>
    <row r="6" spans="1:14" ht="50.25" customHeight="1" x14ac:dyDescent="0.25">
      <c r="B6" s="132" t="s">
        <v>15</v>
      </c>
      <c r="C6" s="132"/>
      <c r="D6" s="132"/>
      <c r="E6" s="132"/>
      <c r="F6" s="132"/>
      <c r="G6" s="132"/>
      <c r="H6" s="132"/>
      <c r="I6" s="132"/>
      <c r="J6" s="132"/>
      <c r="K6" s="132"/>
      <c r="L6" s="132"/>
      <c r="M6" s="132"/>
    </row>
    <row r="7" spans="1:14" x14ac:dyDescent="0.25">
      <c r="B7" s="12"/>
      <c r="C7" s="12"/>
      <c r="D7" s="12"/>
      <c r="E7" s="12"/>
      <c r="F7" s="12"/>
      <c r="G7" s="12"/>
      <c r="H7" s="12"/>
      <c r="I7" s="12"/>
      <c r="J7" s="12"/>
      <c r="K7" s="12"/>
      <c r="L7" s="12"/>
      <c r="M7" s="12"/>
    </row>
    <row r="8" spans="1:14" ht="36.75" customHeight="1" x14ac:dyDescent="0.25">
      <c r="B8" s="132" t="s">
        <v>18</v>
      </c>
      <c r="C8" s="132"/>
      <c r="D8" s="132"/>
      <c r="E8" s="132"/>
      <c r="F8" s="132"/>
      <c r="G8" s="132"/>
      <c r="H8" s="132"/>
      <c r="I8" s="132"/>
      <c r="J8" s="132"/>
      <c r="K8" s="132"/>
      <c r="L8" s="132"/>
      <c r="M8" s="132"/>
    </row>
    <row r="9" spans="1:14" x14ac:dyDescent="0.25">
      <c r="B9" s="12"/>
      <c r="C9" s="12"/>
      <c r="D9" s="12"/>
      <c r="E9" s="12"/>
      <c r="F9" s="12"/>
      <c r="G9" s="12"/>
      <c r="H9" s="12"/>
      <c r="I9" s="12"/>
      <c r="J9" s="12"/>
      <c r="K9" s="12"/>
      <c r="L9" s="12"/>
      <c r="M9" s="12"/>
    </row>
    <row r="10" spans="1:14" x14ac:dyDescent="0.25">
      <c r="A10" s="13">
        <v>1</v>
      </c>
      <c r="B10" s="14" t="s">
        <v>11</v>
      </c>
      <c r="C10" s="12"/>
      <c r="D10" s="12"/>
      <c r="E10" s="12"/>
      <c r="F10" s="12"/>
      <c r="G10" s="12"/>
      <c r="H10" s="12"/>
      <c r="I10" s="12"/>
      <c r="J10" s="12"/>
      <c r="K10" s="12"/>
      <c r="L10" s="12"/>
      <c r="M10" s="12"/>
    </row>
    <row r="11" spans="1:14" x14ac:dyDescent="0.25">
      <c r="B11" s="143" t="s">
        <v>16</v>
      </c>
      <c r="C11" s="143"/>
      <c r="D11" s="143"/>
      <c r="E11" s="143"/>
      <c r="F11" s="143"/>
      <c r="G11" s="143"/>
      <c r="H11" s="143"/>
      <c r="I11" s="143"/>
      <c r="J11" s="143"/>
      <c r="K11" s="143"/>
      <c r="L11" s="143"/>
      <c r="M11" s="143"/>
    </row>
    <row r="12" spans="1:14" x14ac:dyDescent="0.25">
      <c r="C12" s="15"/>
      <c r="D12" s="15"/>
      <c r="E12" s="15"/>
      <c r="I12" s="15"/>
    </row>
    <row r="13" spans="1:14" x14ac:dyDescent="0.25">
      <c r="B13" s="15" t="s">
        <v>280</v>
      </c>
      <c r="C13" s="15"/>
      <c r="D13" s="15"/>
      <c r="E13" s="15"/>
      <c r="I13" s="15"/>
    </row>
    <row r="14" spans="1:14" x14ac:dyDescent="0.25">
      <c r="B14" s="15"/>
      <c r="C14" s="15"/>
      <c r="D14" s="15"/>
      <c r="E14" s="15"/>
      <c r="I14" s="15"/>
    </row>
    <row r="15" spans="1:14" x14ac:dyDescent="0.25">
      <c r="A15" s="13">
        <v>2</v>
      </c>
      <c r="B15" s="16" t="s">
        <v>17</v>
      </c>
    </row>
    <row r="16" spans="1:14" x14ac:dyDescent="0.25">
      <c r="A16" s="13"/>
      <c r="B16" s="132" t="s">
        <v>51</v>
      </c>
      <c r="C16" s="132"/>
      <c r="D16" s="132"/>
      <c r="E16" s="132"/>
      <c r="F16" s="132"/>
      <c r="G16" s="132"/>
      <c r="H16" s="132"/>
      <c r="I16" s="132"/>
      <c r="J16" s="132"/>
      <c r="K16" s="132"/>
      <c r="L16" s="132"/>
      <c r="M16" s="132"/>
    </row>
    <row r="17" spans="1:13" x14ac:dyDescent="0.25">
      <c r="B17" s="15"/>
      <c r="C17" s="15"/>
      <c r="D17" s="15"/>
      <c r="E17" s="15"/>
      <c r="I17" s="15"/>
    </row>
    <row r="18" spans="1:13" x14ac:dyDescent="0.25">
      <c r="A18" s="13">
        <v>3</v>
      </c>
      <c r="B18" s="17" t="s">
        <v>19</v>
      </c>
    </row>
    <row r="19" spans="1:13" ht="36" customHeight="1" x14ac:dyDescent="0.25">
      <c r="A19" s="18"/>
      <c r="B19" s="132" t="s">
        <v>29</v>
      </c>
      <c r="C19" s="132"/>
      <c r="D19" s="132"/>
      <c r="E19" s="132"/>
      <c r="F19" s="132"/>
      <c r="G19" s="132"/>
      <c r="H19" s="132"/>
      <c r="I19" s="132"/>
      <c r="J19" s="132"/>
      <c r="K19" s="132"/>
      <c r="L19" s="132"/>
      <c r="M19" s="132"/>
    </row>
    <row r="20" spans="1:13" ht="57.75" customHeight="1" x14ac:dyDescent="0.25">
      <c r="A20" s="18"/>
      <c r="B20" s="132" t="s">
        <v>30</v>
      </c>
      <c r="C20" s="132"/>
      <c r="D20" s="132"/>
      <c r="E20" s="132"/>
      <c r="F20" s="132"/>
      <c r="G20" s="132"/>
      <c r="H20" s="132"/>
      <c r="I20" s="132"/>
      <c r="J20" s="132"/>
      <c r="K20" s="132"/>
      <c r="L20" s="132"/>
      <c r="M20" s="132"/>
    </row>
    <row r="21" spans="1:13" ht="36" customHeight="1" x14ac:dyDescent="0.25">
      <c r="A21" s="18"/>
      <c r="B21" s="132" t="s">
        <v>50</v>
      </c>
      <c r="C21" s="132"/>
      <c r="D21" s="132"/>
      <c r="E21" s="132"/>
      <c r="F21" s="132"/>
      <c r="G21" s="132"/>
      <c r="H21" s="132"/>
      <c r="I21" s="132"/>
      <c r="J21" s="132"/>
      <c r="K21" s="132"/>
      <c r="L21" s="132"/>
      <c r="M21" s="132"/>
    </row>
    <row r="22" spans="1:13" ht="36" customHeight="1" x14ac:dyDescent="0.25">
      <c r="A22" s="18"/>
      <c r="B22" s="132" t="s">
        <v>31</v>
      </c>
      <c r="C22" s="132"/>
      <c r="D22" s="132"/>
      <c r="E22" s="132"/>
      <c r="F22" s="132"/>
      <c r="G22" s="132"/>
      <c r="H22" s="132"/>
      <c r="I22" s="132"/>
      <c r="J22" s="132"/>
      <c r="K22" s="132"/>
      <c r="L22" s="132"/>
      <c r="M22" s="132"/>
    </row>
    <row r="23" spans="1:13" s="7" customFormat="1" x14ac:dyDescent="0.25">
      <c r="A23" s="5">
        <v>4</v>
      </c>
      <c r="B23" s="6" t="s">
        <v>12</v>
      </c>
    </row>
    <row r="24" spans="1:13" s="7" customFormat="1" ht="33.75" customHeight="1" x14ac:dyDescent="0.25">
      <c r="A24" s="8"/>
      <c r="B24" s="135" t="s">
        <v>38</v>
      </c>
      <c r="C24" s="136"/>
      <c r="D24" s="136"/>
      <c r="E24" s="136"/>
      <c r="F24" s="136"/>
      <c r="G24" s="136"/>
      <c r="H24" s="136"/>
      <c r="I24" s="136"/>
      <c r="J24" s="136"/>
      <c r="K24" s="136"/>
      <c r="L24" s="136"/>
      <c r="M24" s="136"/>
    </row>
    <row r="25" spans="1:13" s="7" customFormat="1" x14ac:dyDescent="0.25">
      <c r="A25" s="8"/>
      <c r="B25" s="67"/>
      <c r="C25" s="68"/>
      <c r="D25" s="68"/>
      <c r="E25" s="68"/>
      <c r="F25" s="68"/>
      <c r="G25" s="68"/>
      <c r="H25" s="68"/>
      <c r="I25" s="68"/>
      <c r="J25" s="68"/>
      <c r="K25" s="68"/>
      <c r="L25" s="68"/>
      <c r="M25" s="68"/>
    </row>
    <row r="26" spans="1:13" s="7" customFormat="1" x14ac:dyDescent="0.25">
      <c r="A26" s="8"/>
      <c r="B26" s="9"/>
      <c r="C26" s="7" t="s">
        <v>36</v>
      </c>
      <c r="D26" s="68"/>
      <c r="E26" s="68"/>
      <c r="F26" s="68"/>
      <c r="G26" s="23"/>
      <c r="I26" s="68"/>
      <c r="J26" s="68"/>
      <c r="K26" s="68"/>
      <c r="L26" s="68"/>
      <c r="M26" s="68"/>
    </row>
    <row r="27" spans="1:13" s="7" customFormat="1" x14ac:dyDescent="0.25">
      <c r="A27" s="8"/>
      <c r="B27" s="25"/>
      <c r="C27" s="7" t="s">
        <v>37</v>
      </c>
      <c r="D27" s="68"/>
      <c r="E27" s="68"/>
      <c r="F27" s="68"/>
      <c r="G27" s="23"/>
      <c r="I27" s="68"/>
      <c r="J27" s="68"/>
      <c r="K27" s="68"/>
      <c r="L27" s="68"/>
      <c r="M27" s="68"/>
    </row>
    <row r="28" spans="1:13" s="7" customFormat="1" x14ac:dyDescent="0.25">
      <c r="A28" s="8"/>
      <c r="B28" s="10"/>
      <c r="C28" s="7" t="s">
        <v>13</v>
      </c>
      <c r="D28" s="68"/>
      <c r="E28" s="68"/>
      <c r="F28" s="68"/>
      <c r="G28" s="24"/>
    </row>
    <row r="29" spans="1:13" s="7" customFormat="1" x14ac:dyDescent="0.25">
      <c r="A29" s="8"/>
      <c r="D29" s="68"/>
      <c r="E29" s="68"/>
      <c r="F29" s="68"/>
      <c r="G29" s="68"/>
      <c r="H29" s="68"/>
      <c r="I29" s="68"/>
      <c r="J29" s="68"/>
      <c r="K29" s="68"/>
      <c r="L29" s="68"/>
      <c r="M29" s="68"/>
    </row>
    <row r="30" spans="1:13" s="7" customFormat="1" x14ac:dyDescent="0.25">
      <c r="A30" s="5">
        <v>5</v>
      </c>
      <c r="B30" s="6" t="s">
        <v>52</v>
      </c>
      <c r="D30" s="68"/>
      <c r="E30" s="68"/>
      <c r="F30" s="68"/>
      <c r="G30" s="68"/>
      <c r="H30" s="68"/>
      <c r="I30" s="68"/>
      <c r="J30" s="68"/>
      <c r="K30" s="68"/>
      <c r="L30" s="68"/>
      <c r="M30" s="68"/>
    </row>
    <row r="31" spans="1:13" ht="35.25" customHeight="1" x14ac:dyDescent="0.25">
      <c r="A31" s="19"/>
      <c r="B31" s="132" t="s">
        <v>48</v>
      </c>
      <c r="C31" s="133"/>
      <c r="D31" s="133"/>
      <c r="E31" s="133"/>
      <c r="F31" s="133"/>
      <c r="G31" s="133"/>
      <c r="H31" s="133"/>
      <c r="I31" s="133"/>
      <c r="J31" s="133"/>
      <c r="K31" s="133"/>
      <c r="L31" s="133"/>
      <c r="M31" s="133"/>
    </row>
    <row r="32" spans="1:13" x14ac:dyDescent="0.25">
      <c r="A32" s="20"/>
    </row>
    <row r="33" spans="1:13" x14ac:dyDescent="0.25">
      <c r="A33" s="5">
        <v>7</v>
      </c>
      <c r="B33" s="131" t="s">
        <v>14</v>
      </c>
      <c r="C33" s="131"/>
    </row>
    <row r="34" spans="1:13" ht="36.75" customHeight="1" thickBot="1" x14ac:dyDescent="0.3">
      <c r="A34" s="19"/>
      <c r="B34" s="132" t="s">
        <v>49</v>
      </c>
      <c r="C34" s="133"/>
      <c r="D34" s="133"/>
      <c r="E34" s="133"/>
      <c r="F34" s="133"/>
      <c r="G34" s="133"/>
      <c r="H34" s="133"/>
      <c r="I34" s="133"/>
      <c r="J34" s="133"/>
      <c r="K34" s="133"/>
      <c r="L34" s="133"/>
      <c r="M34" s="133"/>
    </row>
    <row r="35" spans="1:13" s="7" customFormat="1" ht="17.25" customHeight="1" x14ac:dyDescent="0.25">
      <c r="B35" s="134" t="s">
        <v>56</v>
      </c>
      <c r="C35" s="134"/>
      <c r="D35" s="134"/>
      <c r="E35" s="134"/>
      <c r="F35" s="134"/>
      <c r="G35" s="134"/>
      <c r="H35" s="134"/>
      <c r="I35" s="134"/>
      <c r="J35" s="134"/>
      <c r="K35" s="134"/>
      <c r="L35" s="134"/>
      <c r="M35" s="134"/>
    </row>
  </sheetData>
  <sheetProtection selectLockedCells="1"/>
  <mergeCells count="15">
    <mergeCell ref="B16:M16"/>
    <mergeCell ref="A1:N1"/>
    <mergeCell ref="A2:N2"/>
    <mergeCell ref="B6:M6"/>
    <mergeCell ref="B8:M8"/>
    <mergeCell ref="B11:M11"/>
    <mergeCell ref="B33:C33"/>
    <mergeCell ref="B34:M34"/>
    <mergeCell ref="B35:M35"/>
    <mergeCell ref="B19:M19"/>
    <mergeCell ref="B20:M20"/>
    <mergeCell ref="B21:M21"/>
    <mergeCell ref="B22:M22"/>
    <mergeCell ref="B24:M24"/>
    <mergeCell ref="B31:M3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226"/>
  <sheetViews>
    <sheetView showGridLines="0" tabSelected="1" topLeftCell="A92" zoomScaleNormal="100" zoomScaleSheetLayoutView="100" workbookViewId="0">
      <selection activeCell="D99" sqref="D99"/>
    </sheetView>
  </sheetViews>
  <sheetFormatPr defaultColWidth="9.140625" defaultRowHeight="16.5" x14ac:dyDescent="0.3"/>
  <cols>
    <col min="1" max="1" width="9.140625" style="37" customWidth="1"/>
    <col min="2" max="3" width="9.7109375" style="37" customWidth="1"/>
    <col min="4" max="4" width="10" style="37" customWidth="1"/>
    <col min="5" max="6" width="9.140625" style="37"/>
    <col min="7" max="7" width="9.85546875" style="37" customWidth="1"/>
    <col min="8" max="8" width="10.85546875" style="37" customWidth="1"/>
    <col min="9" max="9" width="10.5703125" style="37" customWidth="1"/>
    <col min="10" max="10" width="11.7109375" style="37" customWidth="1"/>
    <col min="11" max="14" width="9.140625" style="37"/>
    <col min="15" max="15" width="10.85546875" style="37" customWidth="1"/>
    <col min="16" max="16" width="9.140625" style="37" customWidth="1"/>
    <col min="17" max="17" width="9.140625" style="46" hidden="1" customWidth="1"/>
    <col min="18" max="18" width="9.140625" style="37" hidden="1" customWidth="1"/>
    <col min="19" max="19" width="6" style="37" hidden="1" customWidth="1"/>
    <col min="20" max="20" width="9.140625" style="37" customWidth="1"/>
    <col min="21" max="16384" width="9.140625" style="37"/>
  </cols>
  <sheetData>
    <row r="1" spans="1:64" ht="6.75" customHeight="1" x14ac:dyDescent="0.3">
      <c r="Q1" s="38"/>
      <c r="R1" s="39"/>
    </row>
    <row r="2" spans="1:64" ht="18.600000000000001" customHeight="1" thickBot="1" x14ac:dyDescent="0.35">
      <c r="A2" s="107"/>
      <c r="B2" s="172" t="s">
        <v>292</v>
      </c>
      <c r="C2" s="172"/>
      <c r="D2" s="172"/>
      <c r="E2" s="172"/>
      <c r="F2" s="172"/>
      <c r="G2" s="172"/>
      <c r="H2" s="172"/>
      <c r="I2" s="172"/>
      <c r="J2" s="172"/>
      <c r="K2" s="172"/>
      <c r="L2" s="172"/>
      <c r="M2" s="172"/>
      <c r="N2" s="172"/>
      <c r="O2" s="172"/>
      <c r="P2" s="107"/>
      <c r="Q2" s="38"/>
      <c r="R2" s="39"/>
    </row>
    <row r="3" spans="1:64" ht="9.75" customHeight="1" x14ac:dyDescent="0.3">
      <c r="Q3" s="38"/>
      <c r="R3" s="39"/>
    </row>
    <row r="4" spans="1:64" ht="48.6" customHeight="1" x14ac:dyDescent="0.3">
      <c r="B4" s="181" t="s">
        <v>288</v>
      </c>
      <c r="C4" s="181"/>
      <c r="D4" s="181"/>
      <c r="E4" s="181"/>
      <c r="F4" s="181"/>
      <c r="G4" s="181"/>
      <c r="H4" s="181"/>
      <c r="I4" s="181"/>
      <c r="J4" s="181"/>
      <c r="K4" s="181"/>
      <c r="L4" s="181"/>
      <c r="M4" s="181"/>
      <c r="N4" s="181"/>
      <c r="O4" s="181"/>
      <c r="Q4" s="38"/>
      <c r="R4" s="39"/>
    </row>
    <row r="5" spans="1:64" ht="24" hidden="1" customHeight="1" x14ac:dyDescent="0.3">
      <c r="B5" s="72"/>
      <c r="C5" s="72"/>
      <c r="D5" s="72"/>
      <c r="E5" s="72"/>
      <c r="F5" s="72"/>
      <c r="G5" s="72"/>
      <c r="H5" s="72"/>
      <c r="I5" s="72"/>
      <c r="J5" s="72"/>
      <c r="K5" s="72"/>
      <c r="L5" s="72"/>
      <c r="M5" s="72"/>
      <c r="N5" s="72"/>
      <c r="O5" s="72"/>
      <c r="Q5" s="38"/>
      <c r="R5" s="39"/>
    </row>
    <row r="6" spans="1:64" x14ac:dyDescent="0.3">
      <c r="B6" s="41" t="s">
        <v>40</v>
      </c>
      <c r="C6" s="186"/>
      <c r="D6" s="187"/>
      <c r="E6" s="187"/>
      <c r="F6" s="187"/>
      <c r="G6" s="188"/>
      <c r="K6" s="40" t="str">
        <f>IF(SUM(Q6:R11)&gt;0,"Complete all text boxes","")</f>
        <v>Complete all text boxes</v>
      </c>
      <c r="Q6" s="38">
        <f>IF(C6="",1,0)</f>
        <v>1</v>
      </c>
      <c r="R6" s="39"/>
    </row>
    <row r="7" spans="1:64" x14ac:dyDescent="0.3">
      <c r="Q7" s="38"/>
      <c r="R7" s="39"/>
    </row>
    <row r="8" spans="1:64" x14ac:dyDescent="0.3">
      <c r="B8" s="41" t="s">
        <v>45</v>
      </c>
      <c r="C8" s="186"/>
      <c r="D8" s="187"/>
      <c r="E8" s="187"/>
      <c r="F8" s="187"/>
      <c r="G8" s="188"/>
      <c r="Q8" s="38">
        <f>IF(C8="",1,0)</f>
        <v>1</v>
      </c>
      <c r="R8" s="39"/>
    </row>
    <row r="9" spans="1:64" x14ac:dyDescent="0.3">
      <c r="B9" s="41" t="s">
        <v>46</v>
      </c>
      <c r="C9" s="186"/>
      <c r="D9" s="187"/>
      <c r="E9" s="187"/>
      <c r="F9" s="187"/>
      <c r="G9" s="188"/>
      <c r="J9" s="41" t="s">
        <v>41</v>
      </c>
      <c r="K9" s="186"/>
      <c r="L9" s="187"/>
      <c r="M9" s="187"/>
      <c r="N9" s="187"/>
      <c r="O9" s="188"/>
      <c r="Q9" s="38">
        <f>IF(C9="",1,0)</f>
        <v>1</v>
      </c>
      <c r="R9" s="39">
        <f>IF(K9="",1,0)</f>
        <v>1</v>
      </c>
    </row>
    <row r="10" spans="1:64" x14ac:dyDescent="0.3">
      <c r="B10" s="41" t="s">
        <v>43</v>
      </c>
      <c r="C10" s="186"/>
      <c r="D10" s="187"/>
      <c r="E10" s="187"/>
      <c r="F10" s="187"/>
      <c r="G10" s="188"/>
      <c r="J10" s="41" t="s">
        <v>42</v>
      </c>
      <c r="K10" s="186"/>
      <c r="L10" s="187"/>
      <c r="M10" s="187"/>
      <c r="N10" s="187"/>
      <c r="O10" s="188"/>
      <c r="Q10" s="38">
        <f>IF(C10="",1,0)</f>
        <v>1</v>
      </c>
      <c r="R10" s="39">
        <f>IF(K10="",1,0)</f>
        <v>1</v>
      </c>
    </row>
    <row r="11" spans="1:64" x14ac:dyDescent="0.3">
      <c r="B11" s="41" t="s">
        <v>44</v>
      </c>
      <c r="C11" s="186"/>
      <c r="D11" s="187"/>
      <c r="E11" s="187"/>
      <c r="F11" s="187"/>
      <c r="G11" s="188"/>
      <c r="Q11" s="38">
        <f>IF(C11="",1,0)</f>
        <v>1</v>
      </c>
      <c r="R11" s="39"/>
      <c r="T11" s="47"/>
    </row>
    <row r="12" spans="1:64" ht="20.45" customHeight="1" x14ac:dyDescent="0.3">
      <c r="Q12" s="37"/>
      <c r="R12" s="42" t="s">
        <v>39</v>
      </c>
    </row>
    <row r="13" spans="1:64" s="54" customFormat="1" ht="15" customHeight="1" x14ac:dyDescent="0.3">
      <c r="B13" s="43" t="s">
        <v>19</v>
      </c>
      <c r="C13" s="44"/>
      <c r="D13" s="44"/>
      <c r="E13" s="44"/>
      <c r="F13" s="44"/>
      <c r="G13" s="44"/>
      <c r="H13" s="44"/>
      <c r="I13" s="44"/>
      <c r="J13" s="44"/>
      <c r="K13" s="44"/>
      <c r="L13" s="44"/>
      <c r="M13" s="44"/>
      <c r="N13" s="44"/>
      <c r="O13" s="44"/>
      <c r="P13" s="56"/>
      <c r="Q13" s="56"/>
      <c r="R13" s="56"/>
      <c r="S13" s="56"/>
      <c r="T13" s="56"/>
      <c r="U13" s="56"/>
      <c r="V13" s="56"/>
      <c r="W13" s="56"/>
      <c r="X13" s="56"/>
      <c r="Y13" s="56"/>
      <c r="Z13" s="56"/>
      <c r="AA13" s="56"/>
      <c r="AB13" s="56"/>
      <c r="AC13" s="56"/>
      <c r="AE13" s="57"/>
      <c r="AF13" s="58"/>
      <c r="AH13" s="55" t="s">
        <v>19</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L13" s="58"/>
    </row>
    <row r="14" spans="1:64" s="54" customFormat="1" ht="31.9" customHeight="1" x14ac:dyDescent="0.3">
      <c r="B14" s="189" t="s">
        <v>66</v>
      </c>
      <c r="C14" s="190"/>
      <c r="D14" s="190"/>
      <c r="E14" s="190"/>
      <c r="F14" s="190"/>
      <c r="G14" s="190"/>
      <c r="H14" s="190"/>
      <c r="I14" s="190"/>
      <c r="J14" s="190"/>
      <c r="K14" s="190"/>
      <c r="L14" s="190"/>
      <c r="M14" s="190"/>
      <c r="N14" s="190"/>
      <c r="O14" s="190"/>
      <c r="P14" s="71"/>
      <c r="Q14" s="56"/>
      <c r="R14" s="56"/>
      <c r="S14" s="56"/>
      <c r="T14" s="56"/>
      <c r="U14" s="56"/>
      <c r="V14" s="56"/>
      <c r="W14" s="56"/>
      <c r="X14" s="56"/>
      <c r="Y14" s="56"/>
      <c r="Z14" s="56"/>
      <c r="AA14" s="56"/>
      <c r="AB14" s="56"/>
      <c r="AC14" s="56"/>
      <c r="AE14" s="57"/>
      <c r="AF14" s="58"/>
      <c r="AI14" s="59" t="s">
        <v>57</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L14" s="58"/>
    </row>
    <row r="15" spans="1:64" s="54" customFormat="1" ht="15" customHeight="1" x14ac:dyDescent="0.3">
      <c r="B15" s="176" t="s">
        <v>79</v>
      </c>
      <c r="C15" s="177"/>
      <c r="D15" s="177"/>
      <c r="E15" s="177"/>
      <c r="F15" s="177"/>
      <c r="G15" s="177"/>
      <c r="H15" s="177"/>
      <c r="I15" s="177"/>
      <c r="J15" s="177"/>
      <c r="K15" s="177"/>
      <c r="L15" s="177"/>
      <c r="M15" s="177"/>
      <c r="N15" s="177"/>
      <c r="O15" s="177"/>
      <c r="P15" s="177"/>
      <c r="Q15" s="56"/>
      <c r="R15" s="56"/>
      <c r="S15" s="56"/>
      <c r="T15" s="56"/>
      <c r="U15" s="56"/>
      <c r="V15" s="56"/>
      <c r="W15" s="56"/>
      <c r="X15" s="56"/>
      <c r="Y15" s="56"/>
      <c r="Z15" s="56"/>
      <c r="AA15" s="56"/>
      <c r="AB15" s="56"/>
      <c r="AC15" s="56"/>
      <c r="AE15" s="57"/>
      <c r="AF15" s="58"/>
      <c r="AI15" s="59" t="s">
        <v>78</v>
      </c>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L15" s="58"/>
    </row>
    <row r="16" spans="1:64" s="54" customFormat="1" ht="15" customHeight="1" x14ac:dyDescent="0.3">
      <c r="B16" s="176" t="s">
        <v>67</v>
      </c>
      <c r="C16" s="177"/>
      <c r="D16" s="177"/>
      <c r="E16" s="177"/>
      <c r="F16" s="177"/>
      <c r="G16" s="177"/>
      <c r="H16" s="177"/>
      <c r="I16" s="177"/>
      <c r="J16" s="177"/>
      <c r="K16" s="177"/>
      <c r="L16" s="177"/>
      <c r="M16" s="177"/>
      <c r="N16" s="177"/>
      <c r="O16" s="177"/>
      <c r="P16" s="177"/>
      <c r="Q16" s="56"/>
      <c r="R16" s="56"/>
      <c r="S16" s="56"/>
      <c r="T16" s="56"/>
      <c r="U16" s="56"/>
      <c r="V16" s="56"/>
      <c r="W16" s="56"/>
      <c r="X16" s="56"/>
      <c r="Y16" s="56"/>
      <c r="Z16" s="56"/>
      <c r="AA16" s="56"/>
      <c r="AB16" s="56"/>
      <c r="AC16" s="56"/>
      <c r="AE16" s="57"/>
      <c r="AF16" s="58"/>
      <c r="AI16" s="59" t="s">
        <v>58</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L16" s="58"/>
    </row>
    <row r="17" spans="1:64" s="54" customFormat="1" ht="30" customHeight="1" x14ac:dyDescent="0.3">
      <c r="B17" s="176" t="s">
        <v>68</v>
      </c>
      <c r="C17" s="191"/>
      <c r="D17" s="191"/>
      <c r="E17" s="191"/>
      <c r="F17" s="191"/>
      <c r="G17" s="191"/>
      <c r="H17" s="191"/>
      <c r="I17" s="191"/>
      <c r="J17" s="191"/>
      <c r="K17" s="191"/>
      <c r="L17" s="191"/>
      <c r="M17" s="191"/>
      <c r="N17" s="191"/>
      <c r="O17" s="191"/>
      <c r="P17" s="70"/>
      <c r="Q17" s="56"/>
      <c r="R17" s="56"/>
      <c r="S17" s="56"/>
      <c r="T17" s="56"/>
      <c r="U17" s="56"/>
      <c r="V17" s="56"/>
      <c r="W17" s="56"/>
      <c r="X17" s="56"/>
      <c r="Y17" s="56"/>
      <c r="Z17" s="56"/>
      <c r="AA17" s="56"/>
      <c r="AB17" s="56"/>
      <c r="AC17" s="56"/>
      <c r="AE17" s="57"/>
      <c r="AF17" s="58"/>
      <c r="AI17" s="59" t="s">
        <v>59</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L17" s="58"/>
    </row>
    <row r="18" spans="1:64" s="54" customFormat="1" ht="30" customHeight="1" x14ac:dyDescent="0.3">
      <c r="B18" s="176" t="s">
        <v>77</v>
      </c>
      <c r="C18" s="176"/>
      <c r="D18" s="176"/>
      <c r="E18" s="176"/>
      <c r="F18" s="176"/>
      <c r="G18" s="176"/>
      <c r="H18" s="176"/>
      <c r="I18" s="176"/>
      <c r="J18" s="176"/>
      <c r="K18" s="176"/>
      <c r="L18" s="176"/>
      <c r="M18" s="176"/>
      <c r="N18" s="176"/>
      <c r="O18" s="176"/>
      <c r="P18" s="70"/>
      <c r="Q18" s="56"/>
      <c r="R18" s="56"/>
      <c r="S18" s="56"/>
      <c r="T18" s="56"/>
      <c r="U18" s="56"/>
      <c r="V18" s="56"/>
      <c r="W18" s="56"/>
      <c r="X18" s="56"/>
      <c r="Y18" s="56"/>
      <c r="Z18" s="56"/>
      <c r="AA18" s="56"/>
      <c r="AB18" s="56"/>
      <c r="AC18" s="56"/>
      <c r="AE18" s="57"/>
      <c r="AF18" s="58"/>
      <c r="AI18" s="59"/>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L18" s="58"/>
    </row>
    <row r="19" spans="1:64" x14ac:dyDescent="0.3">
      <c r="Q19" s="37"/>
      <c r="R19" s="42"/>
    </row>
    <row r="20" spans="1:64" hidden="1" x14ac:dyDescent="0.3">
      <c r="Q20" s="38"/>
      <c r="R20" s="39"/>
    </row>
    <row r="21" spans="1:64" ht="17.25" thickBot="1" x14ac:dyDescent="0.35">
      <c r="A21" s="107"/>
      <c r="B21" s="126" t="s">
        <v>32</v>
      </c>
      <c r="C21" s="107"/>
      <c r="D21" s="107"/>
      <c r="E21" s="107"/>
      <c r="F21" s="107"/>
      <c r="G21" s="107"/>
      <c r="H21" s="107"/>
      <c r="I21" s="107"/>
      <c r="J21" s="107"/>
      <c r="K21" s="107"/>
      <c r="L21" s="107"/>
      <c r="M21" s="107"/>
      <c r="N21" s="107"/>
      <c r="O21" s="107"/>
      <c r="P21" s="107"/>
      <c r="Q21" s="38"/>
      <c r="R21" s="38" t="s">
        <v>39</v>
      </c>
    </row>
    <row r="22" spans="1:64" x14ac:dyDescent="0.3">
      <c r="B22" s="173" t="str">
        <f>IF(SUM(Q25:R32)&gt;0,"Enter a numerical value (which may be '0') in all blue cells below.","")</f>
        <v>Enter a numerical value (which may be '0') in all blue cells below.</v>
      </c>
      <c r="C22" s="173"/>
      <c r="D22" s="173"/>
      <c r="E22" s="173"/>
      <c r="F22" s="173"/>
      <c r="G22" s="173"/>
      <c r="H22" s="173"/>
      <c r="I22" s="173"/>
      <c r="J22" s="173"/>
      <c r="K22" s="173"/>
      <c r="L22" s="173"/>
      <c r="M22" s="173"/>
      <c r="N22" s="173"/>
      <c r="O22" s="173"/>
      <c r="Q22" s="38"/>
      <c r="R22" s="39"/>
    </row>
    <row r="23" spans="1:64" hidden="1" x14ac:dyDescent="0.3">
      <c r="Q23" s="38"/>
      <c r="R23" s="39"/>
    </row>
    <row r="24" spans="1:64" x14ac:dyDescent="0.3">
      <c r="B24" s="26" t="s">
        <v>0</v>
      </c>
      <c r="C24" s="26" t="s">
        <v>1</v>
      </c>
      <c r="D24" s="28"/>
      <c r="E24" s="28"/>
      <c r="F24" s="28"/>
      <c r="G24" s="28"/>
      <c r="H24" s="28"/>
      <c r="I24" s="28"/>
      <c r="J24" s="28"/>
      <c r="K24" s="33"/>
      <c r="L24" s="37" t="s">
        <v>65</v>
      </c>
      <c r="Q24" s="38"/>
      <c r="R24" s="39"/>
    </row>
    <row r="25" spans="1:64" x14ac:dyDescent="0.3">
      <c r="B25" s="22"/>
      <c r="C25" s="27">
        <f>IF(B25&gt;0,B25/$B$29,0%)</f>
        <v>0</v>
      </c>
      <c r="D25" s="184" t="s">
        <v>2</v>
      </c>
      <c r="E25" s="185"/>
      <c r="F25" s="185"/>
      <c r="G25" s="185"/>
      <c r="H25" s="185"/>
      <c r="I25" s="185"/>
      <c r="J25" s="185"/>
      <c r="K25" s="52"/>
      <c r="Q25" s="38">
        <f>IF(B25="",1,0)</f>
        <v>1</v>
      </c>
      <c r="R25" s="38">
        <f>IF(K27="",1,IF(L27="",1,IF(M27="",1,0)))</f>
        <v>1</v>
      </c>
    </row>
    <row r="26" spans="1:64" x14ac:dyDescent="0.3">
      <c r="B26" s="22"/>
      <c r="C26" s="27">
        <f>IF(B26&gt;0,B26/$B$29,0%)</f>
        <v>0</v>
      </c>
      <c r="D26" s="74" t="s">
        <v>3</v>
      </c>
      <c r="E26" s="74"/>
      <c r="F26" s="74"/>
      <c r="G26" s="74"/>
      <c r="H26" s="74"/>
      <c r="I26" s="74"/>
      <c r="J26" s="74"/>
      <c r="K26" s="21" t="s">
        <v>20</v>
      </c>
      <c r="L26" s="31" t="s">
        <v>21</v>
      </c>
      <c r="M26" s="31" t="s">
        <v>22</v>
      </c>
      <c r="N26" s="29"/>
      <c r="Q26" s="38">
        <f>IF(B26="",1,0)</f>
        <v>1</v>
      </c>
      <c r="R26" s="38">
        <f>IF(K28="",1,IF(L28="",1,IF(M28="",1,0)))</f>
        <v>1</v>
      </c>
    </row>
    <row r="27" spans="1:64" x14ac:dyDescent="0.3">
      <c r="B27" s="22"/>
      <c r="C27" s="27">
        <f>IF(B27&gt;0,B27/$B$29,0%)</f>
        <v>0</v>
      </c>
      <c r="D27" s="74" t="s">
        <v>4</v>
      </c>
      <c r="E27" s="74"/>
      <c r="F27" s="74"/>
      <c r="G27" s="74"/>
      <c r="H27" s="74"/>
      <c r="I27" s="74"/>
      <c r="J27" s="74"/>
      <c r="K27" s="32"/>
      <c r="L27" s="33"/>
      <c r="M27" s="33"/>
      <c r="N27" s="34" t="s">
        <v>23</v>
      </c>
      <c r="Q27" s="38">
        <f>IF(B27="",1,0)</f>
        <v>1</v>
      </c>
      <c r="R27" s="38">
        <f>IF(K29="",1,IF(L29="",1,IF(M29="",1,0)))</f>
        <v>1</v>
      </c>
    </row>
    <row r="28" spans="1:64" x14ac:dyDescent="0.3">
      <c r="B28" s="22"/>
      <c r="C28" s="27">
        <f>IF(B28&gt;0,B28/$B$29,0%)</f>
        <v>0</v>
      </c>
      <c r="D28" s="74" t="s">
        <v>5</v>
      </c>
      <c r="E28" s="74"/>
      <c r="F28" s="74"/>
      <c r="G28" s="74"/>
      <c r="H28" s="74"/>
      <c r="I28" s="74"/>
      <c r="J28" s="74"/>
      <c r="K28" s="32"/>
      <c r="L28" s="33"/>
      <c r="M28" s="33"/>
      <c r="N28" s="34" t="s">
        <v>24</v>
      </c>
      <c r="Q28" s="38">
        <f>IF(B28="",1,0)</f>
        <v>1</v>
      </c>
      <c r="R28" s="38">
        <f>IF(K30="",1,IF(L30="",1,IF(M30="",1,0)))</f>
        <v>1</v>
      </c>
    </row>
    <row r="29" spans="1:64" x14ac:dyDescent="0.3">
      <c r="B29" s="1">
        <f>SUM(B25:B28)</f>
        <v>0</v>
      </c>
      <c r="C29" s="2">
        <f>IF(B29&gt;0,B29/B32,0%)</f>
        <v>0</v>
      </c>
      <c r="D29" s="182" t="s">
        <v>6</v>
      </c>
      <c r="E29" s="183"/>
      <c r="F29" s="183"/>
      <c r="G29" s="74"/>
      <c r="H29" s="74"/>
      <c r="I29" s="74"/>
      <c r="J29" s="74"/>
      <c r="K29" s="32"/>
      <c r="L29" s="33"/>
      <c r="M29" s="33"/>
      <c r="N29" s="34" t="s">
        <v>25</v>
      </c>
      <c r="Q29" s="38"/>
      <c r="R29" s="38">
        <f>IF(K31="",1,IF(L31="",1,IF(M31="",1,0)))</f>
        <v>1</v>
      </c>
    </row>
    <row r="30" spans="1:64" x14ac:dyDescent="0.3">
      <c r="B30" s="22"/>
      <c r="C30" s="27">
        <f>IF(B30&gt;0,B30/$B$32,0%)</f>
        <v>0</v>
      </c>
      <c r="D30" s="184" t="s">
        <v>7</v>
      </c>
      <c r="E30" s="185"/>
      <c r="F30" s="185"/>
      <c r="G30" s="28"/>
      <c r="H30" s="28"/>
      <c r="I30" s="28"/>
      <c r="J30" s="28"/>
      <c r="K30" s="32"/>
      <c r="L30" s="33"/>
      <c r="M30" s="33"/>
      <c r="N30" s="34" t="s">
        <v>26</v>
      </c>
      <c r="Q30" s="38">
        <f>IF(B30="",1,0)</f>
        <v>1</v>
      </c>
      <c r="R30" s="39"/>
    </row>
    <row r="31" spans="1:64" x14ac:dyDescent="0.3">
      <c r="B31" s="22"/>
      <c r="C31" s="27">
        <f>IF(B31&gt;0,B31/$B$32,0%)</f>
        <v>0</v>
      </c>
      <c r="D31" s="184" t="s">
        <v>8</v>
      </c>
      <c r="E31" s="185"/>
      <c r="F31" s="185"/>
      <c r="G31" s="28"/>
      <c r="H31" s="28"/>
      <c r="I31" s="28"/>
      <c r="J31" s="28"/>
      <c r="K31" s="32"/>
      <c r="L31" s="33"/>
      <c r="M31" s="33"/>
      <c r="N31" s="34" t="s">
        <v>27</v>
      </c>
      <c r="Q31" s="38">
        <f>IF(B31="",1,0)</f>
        <v>1</v>
      </c>
      <c r="R31" s="39"/>
    </row>
    <row r="32" spans="1:64" x14ac:dyDescent="0.3">
      <c r="B32" s="3">
        <f>SUM(B29:B31)</f>
        <v>0</v>
      </c>
      <c r="C32" s="4">
        <f>SUM(C29:C31)</f>
        <v>0</v>
      </c>
      <c r="D32" s="29" t="s">
        <v>9</v>
      </c>
      <c r="E32" s="29"/>
      <c r="F32" s="29"/>
      <c r="G32" s="29"/>
      <c r="H32" s="29"/>
      <c r="I32" s="29"/>
      <c r="J32" s="29"/>
      <c r="K32" s="35">
        <f>SUM(K27:K31)</f>
        <v>0</v>
      </c>
      <c r="L32" s="36"/>
      <c r="M32" s="30"/>
      <c r="N32" s="34" t="s">
        <v>28</v>
      </c>
      <c r="Q32" s="38"/>
      <c r="R32" s="39">
        <f>IF(M34="",1,0)</f>
        <v>1</v>
      </c>
    </row>
    <row r="33" spans="2:18" x14ac:dyDescent="0.3">
      <c r="Q33" s="38"/>
      <c r="R33" s="39"/>
    </row>
    <row r="34" spans="2:18" x14ac:dyDescent="0.3">
      <c r="B34" s="22"/>
      <c r="C34" s="27">
        <f>IF(B34&gt;0,B34/$B$29,0%)</f>
        <v>0</v>
      </c>
      <c r="D34" s="184" t="s">
        <v>2</v>
      </c>
      <c r="E34" s="185"/>
      <c r="F34" s="185"/>
      <c r="G34" s="185"/>
      <c r="H34" s="185"/>
      <c r="I34" s="185"/>
      <c r="J34" s="185"/>
      <c r="K34" s="29"/>
      <c r="M34" s="33"/>
      <c r="N34" s="34" t="s">
        <v>54</v>
      </c>
      <c r="Q34" s="38"/>
      <c r="R34" s="39"/>
    </row>
    <row r="35" spans="2:18" x14ac:dyDescent="0.3">
      <c r="B35" s="74"/>
      <c r="C35" s="60"/>
      <c r="D35" s="74"/>
      <c r="E35" s="74"/>
      <c r="F35" s="74"/>
      <c r="G35" s="74"/>
      <c r="H35" s="74"/>
      <c r="I35" s="74"/>
      <c r="J35" s="74"/>
      <c r="Q35" s="38"/>
      <c r="R35" s="39"/>
    </row>
    <row r="36" spans="2:18" ht="6" customHeight="1" x14ac:dyDescent="0.3">
      <c r="B36" s="74"/>
      <c r="C36" s="60"/>
      <c r="D36" s="74"/>
      <c r="E36" s="74"/>
      <c r="F36" s="74"/>
      <c r="G36" s="74"/>
      <c r="H36" s="74"/>
      <c r="I36" s="74"/>
      <c r="J36" s="74"/>
      <c r="Q36" s="38"/>
      <c r="R36" s="39"/>
    </row>
    <row r="37" spans="2:18" x14ac:dyDescent="0.3">
      <c r="B37" s="47" t="s">
        <v>76</v>
      </c>
      <c r="C37" s="60"/>
      <c r="D37" s="74"/>
      <c r="E37" s="74"/>
      <c r="F37" s="74"/>
      <c r="G37" s="74"/>
      <c r="H37" s="74"/>
      <c r="I37" s="74"/>
      <c r="J37" s="74"/>
      <c r="Q37" s="38"/>
      <c r="R37" s="39"/>
    </row>
    <row r="38" spans="2:18" ht="40.15" customHeight="1" x14ac:dyDescent="0.3">
      <c r="B38" s="178"/>
      <c r="C38" s="179"/>
      <c r="D38" s="179"/>
      <c r="E38" s="179"/>
      <c r="F38" s="179"/>
      <c r="G38" s="179"/>
      <c r="H38" s="179"/>
      <c r="I38" s="179"/>
      <c r="J38" s="179"/>
      <c r="K38" s="179"/>
      <c r="L38" s="179"/>
      <c r="M38" s="179"/>
      <c r="N38" s="179"/>
      <c r="O38" s="180"/>
      <c r="Q38" s="38"/>
      <c r="R38" s="39">
        <v>700</v>
      </c>
    </row>
    <row r="39" spans="2:18" x14ac:dyDescent="0.3">
      <c r="B39" s="48" t="s">
        <v>47</v>
      </c>
      <c r="C39" s="49"/>
      <c r="D39" s="49">
        <f>R38-LEN(B38)</f>
        <v>700</v>
      </c>
      <c r="E39" s="74"/>
      <c r="F39" s="74"/>
      <c r="G39" s="74"/>
      <c r="H39" s="74"/>
      <c r="I39" s="74"/>
      <c r="J39" s="74"/>
      <c r="Q39" s="38"/>
      <c r="R39" s="39"/>
    </row>
    <row r="40" spans="2:18" ht="9.75" customHeight="1" x14ac:dyDescent="0.3">
      <c r="B40" s="47"/>
      <c r="C40" s="60"/>
      <c r="D40" s="74"/>
      <c r="E40" s="74"/>
      <c r="F40" s="74"/>
      <c r="G40" s="74"/>
      <c r="H40" s="74"/>
      <c r="I40" s="74"/>
      <c r="J40" s="74"/>
      <c r="Q40" s="38"/>
      <c r="R40" s="39"/>
    </row>
    <row r="41" spans="2:18" x14ac:dyDescent="0.3">
      <c r="B41" s="47" t="s">
        <v>60</v>
      </c>
      <c r="C41" s="60"/>
      <c r="D41" s="74"/>
      <c r="E41" s="74"/>
      <c r="F41" s="74"/>
      <c r="G41" s="74"/>
      <c r="H41" s="74"/>
      <c r="I41" s="74"/>
      <c r="J41" s="74"/>
      <c r="Q41" s="38"/>
      <c r="R41" s="39"/>
    </row>
    <row r="42" spans="2:18" ht="40.9" customHeight="1" x14ac:dyDescent="0.3">
      <c r="B42" s="178"/>
      <c r="C42" s="179"/>
      <c r="D42" s="179"/>
      <c r="E42" s="179"/>
      <c r="F42" s="179"/>
      <c r="G42" s="179"/>
      <c r="H42" s="179"/>
      <c r="I42" s="179"/>
      <c r="J42" s="179"/>
      <c r="K42" s="179"/>
      <c r="L42" s="179"/>
      <c r="M42" s="179"/>
      <c r="N42" s="179"/>
      <c r="O42" s="180"/>
      <c r="Q42" s="38"/>
      <c r="R42" s="39">
        <v>700</v>
      </c>
    </row>
    <row r="43" spans="2:18" x14ac:dyDescent="0.3">
      <c r="B43" s="48" t="s">
        <v>47</v>
      </c>
      <c r="C43" s="49"/>
      <c r="D43" s="49">
        <f>R42-LEN(B42)</f>
        <v>700</v>
      </c>
      <c r="E43" s="74"/>
      <c r="F43" s="74"/>
      <c r="G43" s="74"/>
      <c r="H43" s="74"/>
      <c r="I43" s="74"/>
      <c r="J43" s="74"/>
      <c r="Q43" s="38"/>
      <c r="R43" s="39"/>
    </row>
    <row r="44" spans="2:18" ht="9.75" customHeight="1" x14ac:dyDescent="0.3">
      <c r="B44" s="47"/>
      <c r="C44" s="60"/>
      <c r="D44" s="74"/>
      <c r="E44" s="74"/>
      <c r="F44" s="74"/>
      <c r="G44" s="74"/>
      <c r="H44" s="74"/>
      <c r="I44" s="74"/>
      <c r="J44" s="74"/>
      <c r="Q44" s="38"/>
      <c r="R44" s="39"/>
    </row>
    <row r="45" spans="2:18" x14ac:dyDescent="0.3">
      <c r="B45" s="47" t="s">
        <v>61</v>
      </c>
      <c r="C45" s="60"/>
      <c r="D45" s="74"/>
      <c r="E45" s="74"/>
      <c r="F45" s="74"/>
      <c r="G45" s="74"/>
      <c r="H45" s="74"/>
      <c r="I45" s="74"/>
      <c r="J45" s="74"/>
      <c r="Q45" s="38"/>
      <c r="R45" s="39"/>
    </row>
    <row r="46" spans="2:18" ht="40.9" customHeight="1" x14ac:dyDescent="0.3">
      <c r="B46" s="178"/>
      <c r="C46" s="179"/>
      <c r="D46" s="179"/>
      <c r="E46" s="179"/>
      <c r="F46" s="179"/>
      <c r="G46" s="179"/>
      <c r="H46" s="179"/>
      <c r="I46" s="179"/>
      <c r="J46" s="179"/>
      <c r="K46" s="179"/>
      <c r="L46" s="179"/>
      <c r="M46" s="179"/>
      <c r="N46" s="179"/>
      <c r="O46" s="180"/>
      <c r="Q46" s="38"/>
      <c r="R46" s="39">
        <v>700</v>
      </c>
    </row>
    <row r="47" spans="2:18" x14ac:dyDescent="0.3">
      <c r="B47" s="48" t="s">
        <v>47</v>
      </c>
      <c r="C47" s="49"/>
      <c r="D47" s="49">
        <f>R46-LEN(B46)</f>
        <v>700</v>
      </c>
      <c r="E47" s="74"/>
      <c r="F47" s="74"/>
      <c r="G47" s="74"/>
      <c r="H47" s="74"/>
      <c r="I47" s="74"/>
      <c r="J47" s="74"/>
      <c r="Q47" s="38"/>
      <c r="R47" s="39"/>
    </row>
    <row r="48" spans="2:18" ht="9.75" customHeight="1" x14ac:dyDescent="0.3">
      <c r="B48" s="48"/>
      <c r="C48" s="49"/>
      <c r="D48" s="49"/>
      <c r="E48" s="74"/>
      <c r="F48" s="74"/>
      <c r="G48" s="74"/>
      <c r="H48" s="74"/>
      <c r="I48" s="74"/>
      <c r="J48" s="74"/>
      <c r="Q48" s="38"/>
      <c r="R48" s="39"/>
    </row>
    <row r="49" spans="1:18" x14ac:dyDescent="0.3">
      <c r="B49" s="47" t="s">
        <v>62</v>
      </c>
      <c r="C49" s="60"/>
      <c r="D49" s="74"/>
      <c r="E49" s="74"/>
      <c r="F49" s="74"/>
      <c r="G49" s="74"/>
      <c r="H49" s="74"/>
      <c r="I49" s="74"/>
      <c r="J49" s="74"/>
      <c r="Q49" s="38"/>
      <c r="R49" s="39"/>
    </row>
    <row r="50" spans="1:18" ht="40.9" customHeight="1" x14ac:dyDescent="0.3">
      <c r="B50" s="178"/>
      <c r="C50" s="179"/>
      <c r="D50" s="179"/>
      <c r="E50" s="179"/>
      <c r="F50" s="179"/>
      <c r="G50" s="179"/>
      <c r="H50" s="179"/>
      <c r="I50" s="179"/>
      <c r="J50" s="179"/>
      <c r="K50" s="179"/>
      <c r="L50" s="179"/>
      <c r="M50" s="179"/>
      <c r="N50" s="179"/>
      <c r="O50" s="180"/>
      <c r="Q50" s="38"/>
      <c r="R50" s="39">
        <v>700</v>
      </c>
    </row>
    <row r="51" spans="1:18" x14ac:dyDescent="0.3">
      <c r="B51" s="48" t="s">
        <v>47</v>
      </c>
      <c r="C51" s="49"/>
      <c r="D51" s="49">
        <f>R50-LEN(B50)</f>
        <v>700</v>
      </c>
      <c r="E51" s="74"/>
      <c r="F51" s="74"/>
      <c r="G51" s="74"/>
      <c r="H51" s="74"/>
      <c r="I51" s="74"/>
      <c r="J51" s="74"/>
      <c r="Q51" s="38"/>
      <c r="R51" s="39"/>
    </row>
    <row r="52" spans="1:18" ht="9.75" customHeight="1" x14ac:dyDescent="0.3">
      <c r="B52" s="48"/>
      <c r="C52" s="49"/>
      <c r="D52" s="49"/>
      <c r="E52" s="74"/>
      <c r="F52" s="74"/>
      <c r="G52" s="74"/>
      <c r="H52" s="74"/>
      <c r="I52" s="74"/>
      <c r="J52" s="74"/>
      <c r="Q52" s="38"/>
      <c r="R52" s="39"/>
    </row>
    <row r="53" spans="1:18" x14ac:dyDescent="0.3">
      <c r="B53" s="47" t="s">
        <v>63</v>
      </c>
      <c r="C53" s="60"/>
      <c r="D53" s="74"/>
      <c r="E53" s="74"/>
      <c r="F53" s="74"/>
      <c r="G53" s="74"/>
      <c r="H53" s="74"/>
      <c r="I53" s="74"/>
      <c r="J53" s="74"/>
      <c r="Q53" s="38"/>
      <c r="R53" s="39"/>
    </row>
    <row r="54" spans="1:18" ht="40.9" customHeight="1" x14ac:dyDescent="0.3">
      <c r="B54" s="178"/>
      <c r="C54" s="179"/>
      <c r="D54" s="179"/>
      <c r="E54" s="179"/>
      <c r="F54" s="179"/>
      <c r="G54" s="179"/>
      <c r="H54" s="179"/>
      <c r="I54" s="179"/>
      <c r="J54" s="179"/>
      <c r="K54" s="179"/>
      <c r="L54" s="179"/>
      <c r="M54" s="179"/>
      <c r="N54" s="179"/>
      <c r="O54" s="180"/>
      <c r="Q54" s="38"/>
      <c r="R54" s="39">
        <v>700</v>
      </c>
    </row>
    <row r="55" spans="1:18" x14ac:dyDescent="0.3">
      <c r="B55" s="48" t="s">
        <v>47</v>
      </c>
      <c r="C55" s="49"/>
      <c r="D55" s="49">
        <f>R54-LEN(B54)</f>
        <v>700</v>
      </c>
      <c r="E55" s="74"/>
      <c r="F55" s="74"/>
      <c r="G55" s="74"/>
      <c r="H55" s="74"/>
      <c r="I55" s="74"/>
      <c r="J55" s="74"/>
      <c r="Q55" s="38"/>
      <c r="R55" s="39"/>
    </row>
    <row r="56" spans="1:18" ht="9.75" customHeight="1" x14ac:dyDescent="0.3">
      <c r="B56" s="48"/>
      <c r="C56" s="49"/>
      <c r="D56" s="49"/>
      <c r="E56" s="74"/>
      <c r="F56" s="74"/>
      <c r="G56" s="74"/>
      <c r="H56" s="74"/>
      <c r="I56" s="74"/>
      <c r="J56" s="74"/>
      <c r="Q56" s="38"/>
      <c r="R56" s="39"/>
    </row>
    <row r="57" spans="1:18" x14ac:dyDescent="0.3">
      <c r="B57" s="47" t="s">
        <v>64</v>
      </c>
      <c r="C57" s="60"/>
      <c r="D57" s="74"/>
      <c r="E57" s="74"/>
      <c r="F57" s="74"/>
      <c r="G57" s="74"/>
      <c r="H57" s="74"/>
      <c r="I57" s="74"/>
      <c r="J57" s="74"/>
      <c r="Q57" s="38"/>
      <c r="R57" s="39"/>
    </row>
    <row r="58" spans="1:18" ht="40.9" customHeight="1" x14ac:dyDescent="0.3">
      <c r="B58" s="178"/>
      <c r="C58" s="179"/>
      <c r="D58" s="179"/>
      <c r="E58" s="179"/>
      <c r="F58" s="179"/>
      <c r="G58" s="179"/>
      <c r="H58" s="179"/>
      <c r="I58" s="179"/>
      <c r="J58" s="179"/>
      <c r="K58" s="179"/>
      <c r="L58" s="179"/>
      <c r="M58" s="179"/>
      <c r="N58" s="179"/>
      <c r="O58" s="180"/>
      <c r="Q58" s="38"/>
      <c r="R58" s="39">
        <v>700</v>
      </c>
    </row>
    <row r="59" spans="1:18" x14ac:dyDescent="0.3">
      <c r="B59" s="48" t="s">
        <v>47</v>
      </c>
      <c r="C59" s="49"/>
      <c r="D59" s="49">
        <f>R58-LEN(B58)</f>
        <v>700</v>
      </c>
      <c r="E59" s="74"/>
      <c r="F59" s="74"/>
      <c r="G59" s="74"/>
      <c r="H59" s="74"/>
      <c r="I59" s="74"/>
      <c r="J59" s="74"/>
      <c r="Q59" s="38"/>
      <c r="R59" s="39"/>
    </row>
    <row r="60" spans="1:18" hidden="1" x14ac:dyDescent="0.3">
      <c r="B60" s="48"/>
      <c r="C60" s="49"/>
      <c r="D60" s="49"/>
      <c r="E60" s="74"/>
      <c r="F60" s="74"/>
      <c r="G60" s="74"/>
      <c r="H60" s="74"/>
      <c r="I60" s="74"/>
      <c r="J60" s="74"/>
      <c r="Q60" s="38"/>
      <c r="R60" s="39"/>
    </row>
    <row r="61" spans="1:18" ht="9.75" customHeight="1" x14ac:dyDescent="0.3">
      <c r="B61" s="48"/>
      <c r="C61" s="49"/>
      <c r="D61" s="49"/>
      <c r="E61" s="74"/>
      <c r="F61" s="74"/>
      <c r="G61" s="74"/>
      <c r="H61" s="74"/>
      <c r="I61" s="74"/>
      <c r="J61" s="74"/>
      <c r="Q61" s="38"/>
      <c r="R61" s="39"/>
    </row>
    <row r="62" spans="1:18" ht="21" thickBot="1" x14ac:dyDescent="0.35">
      <c r="A62" s="107"/>
      <c r="B62" s="147" t="s">
        <v>33</v>
      </c>
      <c r="C62" s="147"/>
      <c r="D62" s="147"/>
      <c r="E62" s="147"/>
      <c r="F62" s="147"/>
      <c r="G62" s="147"/>
      <c r="H62" s="147"/>
      <c r="I62" s="147"/>
      <c r="J62" s="147"/>
      <c r="K62" s="147"/>
      <c r="L62" s="147"/>
      <c r="M62" s="147"/>
      <c r="N62" s="147"/>
      <c r="O62" s="147"/>
      <c r="P62" s="107"/>
      <c r="Q62" s="38"/>
      <c r="R62" s="39"/>
    </row>
    <row r="63" spans="1:18" ht="17.25" customHeight="1" x14ac:dyDescent="0.3">
      <c r="B63" s="175" t="str">
        <f>IF(SUM(Q66:Q68)&gt;0,"Indicate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3" s="175"/>
      <c r="D63" s="175"/>
      <c r="E63" s="175"/>
      <c r="F63" s="175"/>
      <c r="G63" s="175"/>
      <c r="H63" s="175"/>
      <c r="I63" s="175"/>
      <c r="J63" s="175"/>
      <c r="K63" s="175"/>
      <c r="L63" s="175"/>
      <c r="M63" s="175"/>
      <c r="N63" s="175"/>
      <c r="O63" s="175"/>
      <c r="Q63" s="38"/>
      <c r="R63" s="39"/>
    </row>
    <row r="64" spans="1:18" ht="17.25" customHeight="1" x14ac:dyDescent="0.3">
      <c r="B64" s="45" t="s">
        <v>34</v>
      </c>
      <c r="Q64" s="38"/>
      <c r="R64" s="39"/>
    </row>
    <row r="65" spans="1:18" ht="10.5" customHeight="1" x14ac:dyDescent="0.3">
      <c r="Q65" s="38"/>
      <c r="R65" s="39"/>
    </row>
    <row r="66" spans="1:18" ht="39.950000000000003" customHeight="1" x14ac:dyDescent="0.3">
      <c r="B66" s="62"/>
      <c r="C66" s="174" t="s">
        <v>53</v>
      </c>
      <c r="D66" s="174"/>
      <c r="E66" s="174"/>
      <c r="F66" s="174"/>
      <c r="G66" s="174"/>
      <c r="H66" s="174"/>
      <c r="I66" s="174"/>
      <c r="J66" s="174"/>
      <c r="K66" s="174"/>
      <c r="L66" s="174"/>
      <c r="M66" s="174"/>
      <c r="N66" s="174"/>
      <c r="O66" s="174"/>
      <c r="Q66" s="38">
        <f>IF(B66="",1,0)</f>
        <v>1</v>
      </c>
      <c r="R66" s="39"/>
    </row>
    <row r="67" spans="1:18" ht="39.950000000000003" customHeight="1" x14ac:dyDescent="0.3">
      <c r="B67" s="62"/>
      <c r="C67" s="174" t="s">
        <v>35</v>
      </c>
      <c r="D67" s="174"/>
      <c r="E67" s="174"/>
      <c r="F67" s="174"/>
      <c r="G67" s="174"/>
      <c r="H67" s="174"/>
      <c r="I67" s="174"/>
      <c r="J67" s="174"/>
      <c r="K67" s="174"/>
      <c r="L67" s="174"/>
      <c r="M67" s="174"/>
      <c r="N67" s="174"/>
      <c r="O67" s="174"/>
      <c r="Q67" s="38">
        <f>IF(B67="",1,0)</f>
        <v>1</v>
      </c>
      <c r="R67" s="39"/>
    </row>
    <row r="68" spans="1:18" ht="39.950000000000003" customHeight="1" x14ac:dyDescent="0.3">
      <c r="B68" s="62"/>
      <c r="C68" s="174" t="s">
        <v>75</v>
      </c>
      <c r="D68" s="174"/>
      <c r="E68" s="174"/>
      <c r="F68" s="174"/>
      <c r="G68" s="174"/>
      <c r="H68" s="174"/>
      <c r="I68" s="174"/>
      <c r="J68" s="174"/>
      <c r="K68" s="174"/>
      <c r="L68" s="174"/>
      <c r="M68" s="174"/>
      <c r="N68" s="174"/>
      <c r="O68" s="174"/>
      <c r="Q68" s="38">
        <f>IF(B68="",1,0)</f>
        <v>1</v>
      </c>
      <c r="R68" s="39"/>
    </row>
    <row r="69" spans="1:18" ht="6" customHeight="1" x14ac:dyDescent="0.3">
      <c r="A69" s="53"/>
      <c r="B69" s="74"/>
      <c r="C69" s="60"/>
      <c r="D69" s="74"/>
      <c r="E69" s="74"/>
      <c r="F69" s="74"/>
      <c r="G69" s="74"/>
      <c r="H69" s="74"/>
      <c r="I69" s="74"/>
      <c r="J69" s="74"/>
      <c r="K69" s="53"/>
      <c r="L69" s="53"/>
      <c r="M69" s="53"/>
      <c r="N69" s="53"/>
      <c r="O69" s="53"/>
      <c r="P69" s="53"/>
      <c r="Q69" s="38"/>
      <c r="R69" s="39"/>
    </row>
    <row r="70" spans="1:18" ht="21" thickBot="1" x14ac:dyDescent="0.35">
      <c r="A70" s="107"/>
      <c r="B70" s="147" t="s">
        <v>74</v>
      </c>
      <c r="C70" s="147"/>
      <c r="D70" s="147"/>
      <c r="E70" s="147"/>
      <c r="F70" s="147"/>
      <c r="G70" s="147"/>
      <c r="H70" s="147"/>
      <c r="I70" s="147"/>
      <c r="J70" s="147"/>
      <c r="K70" s="147"/>
      <c r="L70" s="147"/>
      <c r="M70" s="147"/>
      <c r="N70" s="147"/>
      <c r="O70" s="147"/>
      <c r="P70" s="107"/>
      <c r="Q70" s="38"/>
      <c r="R70" s="38" t="s">
        <v>39</v>
      </c>
    </row>
    <row r="71" spans="1:18" x14ac:dyDescent="0.3">
      <c r="B71" s="66"/>
      <c r="C71" s="53"/>
      <c r="D71" s="53"/>
      <c r="E71" s="53"/>
      <c r="F71" s="53"/>
      <c r="G71" s="53"/>
      <c r="H71" s="53"/>
      <c r="I71" s="53"/>
      <c r="J71" s="53"/>
      <c r="K71" s="53"/>
      <c r="L71" s="53"/>
      <c r="M71" s="53"/>
      <c r="N71" s="53"/>
      <c r="O71" s="53"/>
      <c r="Q71" s="38"/>
      <c r="R71" s="38"/>
    </row>
    <row r="72" spans="1:18" ht="40.5" customHeight="1" x14ac:dyDescent="0.3">
      <c r="B72" s="62"/>
      <c r="C72" s="174" t="s">
        <v>73</v>
      </c>
      <c r="D72" s="174"/>
      <c r="E72" s="174"/>
      <c r="F72" s="174"/>
      <c r="G72" s="174"/>
      <c r="H72" s="174"/>
      <c r="I72" s="174"/>
      <c r="J72" s="174"/>
      <c r="K72" s="174"/>
      <c r="L72" s="174"/>
      <c r="M72" s="174"/>
      <c r="N72" s="174"/>
      <c r="O72" s="174"/>
      <c r="Q72" s="38"/>
      <c r="R72" s="38"/>
    </row>
    <row r="73" spans="1:18" ht="40.5" customHeight="1" x14ac:dyDescent="0.3">
      <c r="B73" s="62"/>
      <c r="C73" s="174" t="s">
        <v>72</v>
      </c>
      <c r="D73" s="174"/>
      <c r="E73" s="174"/>
      <c r="F73" s="174"/>
      <c r="G73" s="174"/>
      <c r="H73" s="174"/>
      <c r="I73" s="174"/>
      <c r="J73" s="174"/>
      <c r="K73" s="174"/>
      <c r="L73" s="174"/>
      <c r="M73" s="174"/>
      <c r="N73" s="174"/>
      <c r="O73" s="174"/>
      <c r="Q73" s="38"/>
      <c r="R73" s="38"/>
    </row>
    <row r="74" spans="1:18" s="75" customFormat="1" ht="25.15" customHeight="1" x14ac:dyDescent="0.3">
      <c r="B74" s="78"/>
      <c r="C74" s="37"/>
      <c r="D74" s="102" t="s">
        <v>284</v>
      </c>
      <c r="E74" s="60"/>
      <c r="F74" s="74"/>
      <c r="G74" s="53"/>
      <c r="H74" s="74"/>
      <c r="I74" s="74"/>
      <c r="J74" s="74"/>
      <c r="K74" s="74"/>
      <c r="L74" s="74"/>
      <c r="M74" s="53"/>
      <c r="N74" s="53"/>
      <c r="O74" s="53"/>
    </row>
    <row r="75" spans="1:18" s="75" customFormat="1" ht="16.5" customHeight="1" x14ac:dyDescent="0.3">
      <c r="B75" s="62"/>
      <c r="C75" s="106"/>
      <c r="D75" s="76" t="s">
        <v>81</v>
      </c>
      <c r="E75" s="77"/>
      <c r="F75" s="37"/>
      <c r="G75" s="76"/>
      <c r="H75" s="74"/>
      <c r="I75" s="74"/>
      <c r="J75" s="74"/>
      <c r="K75" s="76"/>
      <c r="L75" s="74"/>
      <c r="M75" s="53"/>
      <c r="N75" s="53"/>
      <c r="O75" s="53"/>
    </row>
    <row r="76" spans="1:18" s="75" customFormat="1" ht="16.5" customHeight="1" x14ac:dyDescent="0.3">
      <c r="B76" s="62"/>
      <c r="C76" s="106"/>
      <c r="D76" s="76" t="s">
        <v>82</v>
      </c>
      <c r="E76" s="77"/>
      <c r="F76" s="37"/>
      <c r="G76" s="76"/>
      <c r="H76" s="74"/>
      <c r="I76" s="127"/>
      <c r="J76" s="106"/>
      <c r="K76" s="78"/>
      <c r="L76" s="74"/>
      <c r="M76" s="53"/>
      <c r="N76" s="53"/>
      <c r="O76" s="53"/>
    </row>
    <row r="77" spans="1:18" s="75" customFormat="1" ht="16.5" customHeight="1" x14ac:dyDescent="0.3">
      <c r="B77" s="62"/>
      <c r="C77" s="106"/>
      <c r="D77" s="76" t="s">
        <v>83</v>
      </c>
      <c r="E77" s="77"/>
      <c r="F77" s="37"/>
      <c r="G77" s="76"/>
      <c r="H77" s="74"/>
      <c r="I77" s="106"/>
      <c r="J77" s="106"/>
      <c r="K77" s="78"/>
      <c r="L77" s="74"/>
      <c r="M77" s="53"/>
      <c r="N77" s="53"/>
      <c r="O77" s="53"/>
    </row>
    <row r="78" spans="1:18" s="75" customFormat="1" ht="16.5" customHeight="1" x14ac:dyDescent="0.3">
      <c r="B78" s="62"/>
      <c r="C78" s="106"/>
      <c r="D78" s="76" t="s">
        <v>285</v>
      </c>
      <c r="E78" s="77"/>
      <c r="F78" s="37"/>
      <c r="G78" s="76"/>
      <c r="H78" s="74"/>
      <c r="I78" s="106"/>
      <c r="J78" s="106"/>
      <c r="K78" s="78"/>
      <c r="L78" s="74"/>
      <c r="M78" s="53"/>
      <c r="N78" s="53"/>
      <c r="O78" s="53"/>
    </row>
    <row r="79" spans="1:18" s="75" customFormat="1" ht="23.25" customHeight="1" x14ac:dyDescent="0.3">
      <c r="B79" s="106"/>
      <c r="C79" s="106"/>
      <c r="D79" s="79" t="s">
        <v>84</v>
      </c>
      <c r="E79" s="60"/>
      <c r="F79" s="37"/>
      <c r="G79" s="78"/>
      <c r="H79" s="74"/>
      <c r="I79" s="74"/>
      <c r="J79" s="53"/>
      <c r="K79" s="53"/>
      <c r="L79" s="74"/>
      <c r="M79" s="53"/>
      <c r="N79" s="53"/>
      <c r="O79" s="53"/>
    </row>
    <row r="80" spans="1:18" s="75" customFormat="1" ht="16.5" customHeight="1" x14ac:dyDescent="0.3">
      <c r="B80" s="62"/>
      <c r="C80" s="106"/>
      <c r="D80" s="76" t="s">
        <v>85</v>
      </c>
      <c r="E80" s="77"/>
      <c r="F80" s="37"/>
      <c r="G80" s="78"/>
      <c r="H80" s="74"/>
      <c r="I80" s="74"/>
      <c r="J80" s="74"/>
      <c r="K80" s="53"/>
      <c r="L80" s="74"/>
      <c r="M80" s="53"/>
      <c r="N80" s="53"/>
      <c r="O80" s="53"/>
    </row>
    <row r="81" spans="1:18" s="75" customFormat="1" ht="16.5" customHeight="1" x14ac:dyDescent="0.3">
      <c r="B81" s="62"/>
      <c r="C81" s="106"/>
      <c r="D81" s="76" t="s">
        <v>86</v>
      </c>
      <c r="E81" s="77"/>
      <c r="F81" s="37"/>
      <c r="G81" s="78"/>
      <c r="H81" s="74"/>
      <c r="I81" s="74"/>
      <c r="J81" s="74"/>
      <c r="K81" s="53"/>
      <c r="L81" s="74"/>
      <c r="M81" s="53"/>
      <c r="N81" s="53"/>
      <c r="O81" s="53"/>
    </row>
    <row r="82" spans="1:18" s="75" customFormat="1" ht="16.5" customHeight="1" thickBot="1" x14ac:dyDescent="0.3">
      <c r="B82" s="80"/>
      <c r="C82" s="80"/>
      <c r="D82" s="80"/>
      <c r="E82" s="80"/>
      <c r="F82" s="80"/>
      <c r="G82" s="80"/>
      <c r="H82" s="80"/>
      <c r="I82" s="81"/>
      <c r="J82" s="80"/>
      <c r="K82" s="80"/>
      <c r="L82" s="80"/>
      <c r="M82" s="80"/>
      <c r="N82" s="80"/>
      <c r="O82" s="81"/>
    </row>
    <row r="83" spans="1:18" s="75" customFormat="1" ht="9.75" customHeight="1" x14ac:dyDescent="0.25">
      <c r="B83" s="82"/>
      <c r="C83" s="82"/>
      <c r="D83" s="82"/>
      <c r="E83" s="82"/>
      <c r="F83" s="82"/>
      <c r="G83" s="82"/>
      <c r="H83" s="82"/>
      <c r="I83" s="50"/>
      <c r="J83" s="82"/>
      <c r="K83" s="82"/>
      <c r="L83" s="82"/>
      <c r="M83" s="82"/>
      <c r="N83" s="82"/>
      <c r="O83" s="50"/>
    </row>
    <row r="84" spans="1:18" s="103" customFormat="1" ht="21" customHeight="1" x14ac:dyDescent="0.25">
      <c r="B84" s="192" t="s">
        <v>234</v>
      </c>
      <c r="C84" s="192"/>
      <c r="D84" s="192"/>
      <c r="E84" s="192"/>
      <c r="F84" s="192"/>
      <c r="G84" s="192"/>
      <c r="H84" s="192"/>
      <c r="I84" s="192"/>
      <c r="J84" s="192"/>
      <c r="K84" s="192"/>
      <c r="L84" s="192"/>
      <c r="M84" s="192"/>
      <c r="N84" s="192"/>
      <c r="O84" s="192"/>
      <c r="Q84" s="104"/>
      <c r="R84" s="105"/>
    </row>
    <row r="85" spans="1:18" x14ac:dyDescent="0.3">
      <c r="B85" s="22"/>
      <c r="C85" s="73" t="s">
        <v>71</v>
      </c>
      <c r="I85" s="40" t="str">
        <f>IF((B85&lt;M34*0.1), "The number of accessible units does not comply with mandatory requirements","")</f>
        <v/>
      </c>
      <c r="Q85" s="38">
        <f>IF(B85="",1,0)</f>
        <v>1</v>
      </c>
      <c r="R85" s="39"/>
    </row>
    <row r="86" spans="1:18" x14ac:dyDescent="0.3">
      <c r="B86" s="22"/>
      <c r="C86" s="73" t="s">
        <v>70</v>
      </c>
      <c r="D86" s="28"/>
      <c r="E86" s="28"/>
      <c r="F86" s="28"/>
      <c r="G86" s="28"/>
      <c r="H86" s="28"/>
      <c r="I86" s="40" t="str">
        <f>IF((B86&lt;M34*0.02), "The number of sensory impaired units does not comply with mandatory requirements","")</f>
        <v/>
      </c>
      <c r="J86" s="28"/>
      <c r="K86" s="65"/>
      <c r="L86" s="74"/>
      <c r="Q86" s="38">
        <f>IF(B86="",1,0)</f>
        <v>1</v>
      </c>
      <c r="R86" s="39"/>
    </row>
    <row r="87" spans="1:18" x14ac:dyDescent="0.3">
      <c r="B87" s="22"/>
      <c r="C87" s="73" t="s">
        <v>69</v>
      </c>
      <c r="D87" s="28"/>
      <c r="E87" s="28"/>
      <c r="F87" s="28"/>
      <c r="G87" s="28"/>
      <c r="H87" s="28"/>
      <c r="I87" s="28"/>
      <c r="J87" s="28"/>
      <c r="K87" s="64"/>
      <c r="Q87" s="38">
        <f>IF(B87="",1,0)</f>
        <v>1</v>
      </c>
      <c r="R87" s="38"/>
    </row>
    <row r="88" spans="1:18" ht="6" hidden="1" customHeight="1" x14ac:dyDescent="0.3">
      <c r="B88" s="74"/>
      <c r="C88" s="60"/>
      <c r="D88" s="74"/>
      <c r="E88" s="74"/>
      <c r="F88" s="74"/>
      <c r="G88" s="74"/>
      <c r="H88" s="74"/>
      <c r="I88" s="74"/>
      <c r="J88" s="74"/>
      <c r="Q88" s="38"/>
      <c r="R88" s="39"/>
    </row>
    <row r="89" spans="1:18" s="75" customFormat="1" ht="20.25" customHeight="1" thickBot="1" x14ac:dyDescent="0.4">
      <c r="B89" s="146" t="s">
        <v>80</v>
      </c>
      <c r="C89" s="146"/>
      <c r="D89" s="146"/>
      <c r="E89" s="146"/>
      <c r="F89" s="146"/>
      <c r="G89" s="146"/>
      <c r="H89" s="146"/>
      <c r="I89" s="146"/>
      <c r="J89" s="146"/>
      <c r="K89" s="146"/>
      <c r="L89" s="146"/>
      <c r="M89" s="146"/>
      <c r="N89" s="146"/>
      <c r="O89" s="146"/>
    </row>
    <row r="90" spans="1:18" s="75" customFormat="1" ht="149.25" customHeight="1" thickBot="1" x14ac:dyDescent="0.3">
      <c r="A90" s="121"/>
      <c r="B90" s="152" t="s">
        <v>293</v>
      </c>
      <c r="C90" s="153"/>
      <c r="D90" s="153"/>
      <c r="E90" s="153"/>
      <c r="F90" s="153"/>
      <c r="G90" s="153"/>
      <c r="H90" s="153"/>
      <c r="I90" s="153"/>
      <c r="J90" s="153"/>
      <c r="K90" s="153"/>
      <c r="L90" s="153"/>
      <c r="M90" s="153"/>
      <c r="N90" s="153"/>
      <c r="O90" s="153"/>
      <c r="P90" s="121"/>
    </row>
    <row r="91" spans="1:18" s="75" customFormat="1" ht="22.9" customHeight="1" x14ac:dyDescent="0.25">
      <c r="A91" s="122"/>
      <c r="B91" s="83"/>
      <c r="C91" s="83"/>
      <c r="D91" s="123" t="s">
        <v>87</v>
      </c>
      <c r="E91" s="83"/>
      <c r="F91" s="84"/>
      <c r="G91" s="83"/>
      <c r="H91" s="83"/>
      <c r="I91" s="84"/>
      <c r="J91" s="83"/>
      <c r="K91" s="83"/>
      <c r="L91" s="83"/>
      <c r="M91" s="83"/>
      <c r="N91" s="83"/>
      <c r="O91" s="84"/>
      <c r="P91" s="122"/>
    </row>
    <row r="92" spans="1:18" s="75" customFormat="1" ht="24" customHeight="1" x14ac:dyDescent="0.25">
      <c r="B92" s="62"/>
      <c r="C92" s="51"/>
      <c r="D92" s="155" t="s">
        <v>88</v>
      </c>
      <c r="E92" s="155"/>
      <c r="F92" s="155"/>
      <c r="G92" s="155"/>
      <c r="H92" s="155"/>
      <c r="I92" s="155"/>
      <c r="J92" s="155"/>
      <c r="K92" s="155"/>
      <c r="L92" s="155"/>
      <c r="M92" s="155"/>
      <c r="N92" s="155"/>
      <c r="O92" s="155"/>
    </row>
    <row r="93" spans="1:18" s="75" customFormat="1" ht="39.75" customHeight="1" x14ac:dyDescent="0.25">
      <c r="B93" s="62"/>
      <c r="C93" s="51"/>
      <c r="D93" s="154" t="s">
        <v>294</v>
      </c>
      <c r="E93" s="154"/>
      <c r="F93" s="154"/>
      <c r="G93" s="154"/>
      <c r="H93" s="154"/>
      <c r="I93" s="154"/>
      <c r="J93" s="154"/>
      <c r="K93" s="154"/>
      <c r="L93" s="154"/>
      <c r="M93" s="154"/>
      <c r="N93" s="154"/>
      <c r="O93" s="154"/>
    </row>
    <row r="94" spans="1:18" s="75" customFormat="1" ht="35.25" customHeight="1" x14ac:dyDescent="0.25">
      <c r="B94" s="62"/>
      <c r="C94" s="51"/>
      <c r="D94" s="154" t="s">
        <v>295</v>
      </c>
      <c r="E94" s="154"/>
      <c r="F94" s="154"/>
      <c r="G94" s="154"/>
      <c r="H94" s="154"/>
      <c r="I94" s="154"/>
      <c r="J94" s="154"/>
      <c r="K94" s="154"/>
      <c r="L94" s="154"/>
      <c r="M94" s="154"/>
      <c r="N94" s="154"/>
      <c r="O94" s="154"/>
    </row>
    <row r="95" spans="1:18" s="75" customFormat="1" ht="6.75" customHeight="1" thickBot="1" x14ac:dyDescent="0.3">
      <c r="A95" s="124"/>
      <c r="B95" s="128"/>
      <c r="C95" s="128"/>
      <c r="D95" s="128"/>
      <c r="E95" s="85"/>
      <c r="F95" s="85"/>
      <c r="G95" s="85"/>
      <c r="H95" s="85"/>
      <c r="I95" s="85"/>
      <c r="J95" s="85"/>
      <c r="K95" s="85"/>
      <c r="L95" s="81"/>
      <c r="M95" s="86"/>
      <c r="N95" s="81"/>
      <c r="O95" s="81"/>
      <c r="P95" s="124"/>
    </row>
    <row r="96" spans="1:18" s="75" customFormat="1" ht="16.5" customHeight="1" thickBot="1" x14ac:dyDescent="0.3">
      <c r="B96" s="51"/>
      <c r="C96" s="51"/>
      <c r="D96" s="106"/>
      <c r="E96" s="51"/>
      <c r="F96" s="51"/>
      <c r="G96" s="51"/>
      <c r="H96" s="51"/>
      <c r="I96" s="51"/>
      <c r="J96" s="51"/>
      <c r="K96" s="51"/>
      <c r="L96" s="50"/>
      <c r="M96" s="63"/>
      <c r="N96" s="50"/>
      <c r="O96" s="50"/>
    </row>
    <row r="97" spans="2:19" s="75" customFormat="1" ht="63.6" customHeight="1" thickBot="1" x14ac:dyDescent="0.3">
      <c r="B97" s="88" t="s">
        <v>89</v>
      </c>
      <c r="C97" s="89" t="s">
        <v>90</v>
      </c>
      <c r="D97" s="90" t="s">
        <v>91</v>
      </c>
      <c r="E97" s="63"/>
      <c r="F97" s="171" t="str">
        <f>IF(SUM(S99:S196)&lt;5,"A minimum of "&amp;5-SUM(S99:S196)&amp;" more Universal Design features must be selected","")</f>
        <v>A minimum of 5 more Universal Design features must be selected</v>
      </c>
      <c r="G97" s="171"/>
      <c r="H97" s="171"/>
      <c r="I97" s="171"/>
      <c r="J97" s="171"/>
      <c r="K97" s="171"/>
      <c r="L97" s="50"/>
      <c r="M97" s="63"/>
      <c r="N97" s="50"/>
      <c r="O97" s="50"/>
    </row>
    <row r="98" spans="2:19" s="75" customFormat="1" ht="16.5" customHeight="1" x14ac:dyDescent="0.25">
      <c r="B98" s="166" t="s">
        <v>92</v>
      </c>
      <c r="C98" s="167"/>
      <c r="D98" s="167"/>
      <c r="E98" s="161"/>
      <c r="F98" s="161"/>
      <c r="G98" s="161"/>
      <c r="H98" s="161"/>
      <c r="I98" s="161"/>
      <c r="J98" s="161"/>
      <c r="K98" s="161"/>
      <c r="L98" s="161"/>
      <c r="M98" s="161"/>
      <c r="N98" s="161"/>
      <c r="O98" s="162"/>
    </row>
    <row r="99" spans="2:19" s="75" customFormat="1" ht="16.5" customHeight="1" x14ac:dyDescent="0.25">
      <c r="B99" s="62"/>
      <c r="C99" s="62"/>
      <c r="D99" s="62"/>
      <c r="E99" s="91">
        <v>1.1000000000000001</v>
      </c>
      <c r="F99" s="156" t="s">
        <v>93</v>
      </c>
      <c r="G99" s="157"/>
      <c r="H99" s="157"/>
      <c r="I99" s="157"/>
      <c r="J99" s="157"/>
      <c r="K99" s="157"/>
      <c r="L99" s="157"/>
      <c r="M99" s="157"/>
      <c r="N99" s="157"/>
      <c r="O99" s="158"/>
      <c r="Q99" s="61">
        <f>IF(B99="X",1,0)</f>
        <v>0</v>
      </c>
      <c r="R99" s="61">
        <f t="shared" ref="R99:S114" si="0">IF(C99="X",1,0)</f>
        <v>0</v>
      </c>
      <c r="S99" s="61">
        <f t="shared" si="0"/>
        <v>0</v>
      </c>
    </row>
    <row r="100" spans="2:19" s="75" customFormat="1" ht="16.5" customHeight="1" x14ac:dyDescent="0.25">
      <c r="B100" s="62"/>
      <c r="C100" s="62"/>
      <c r="D100" s="62"/>
      <c r="E100" s="92">
        <v>1.2</v>
      </c>
      <c r="F100" s="156" t="s">
        <v>94</v>
      </c>
      <c r="G100" s="157"/>
      <c r="H100" s="157"/>
      <c r="I100" s="157"/>
      <c r="J100" s="157"/>
      <c r="K100" s="157"/>
      <c r="L100" s="157"/>
      <c r="M100" s="157"/>
      <c r="N100" s="157"/>
      <c r="O100" s="158"/>
      <c r="Q100" s="61">
        <f t="shared" ref="Q100:Q163" si="1">IF(B100="X",1,0)</f>
        <v>0</v>
      </c>
      <c r="R100" s="61">
        <f t="shared" si="0"/>
        <v>0</v>
      </c>
      <c r="S100" s="61">
        <f t="shared" si="0"/>
        <v>0</v>
      </c>
    </row>
    <row r="101" spans="2:19" s="75" customFormat="1" ht="16.5" customHeight="1" x14ac:dyDescent="0.25">
      <c r="B101" s="62"/>
      <c r="C101" s="62"/>
      <c r="D101" s="62"/>
      <c r="E101" s="92">
        <v>1.3</v>
      </c>
      <c r="F101" s="156" t="s">
        <v>95</v>
      </c>
      <c r="G101" s="157"/>
      <c r="H101" s="157"/>
      <c r="I101" s="157"/>
      <c r="J101" s="157"/>
      <c r="K101" s="157"/>
      <c r="L101" s="157"/>
      <c r="M101" s="157"/>
      <c r="N101" s="157"/>
      <c r="O101" s="158"/>
      <c r="Q101" s="61">
        <f t="shared" si="1"/>
        <v>0</v>
      </c>
      <c r="R101" s="61">
        <f t="shared" si="0"/>
        <v>0</v>
      </c>
      <c r="S101" s="61">
        <f t="shared" si="0"/>
        <v>0</v>
      </c>
    </row>
    <row r="102" spans="2:19" s="75" customFormat="1" ht="16.5" customHeight="1" x14ac:dyDescent="0.25">
      <c r="B102" s="62"/>
      <c r="C102" s="62"/>
      <c r="D102" s="62"/>
      <c r="E102" s="92">
        <v>1.4</v>
      </c>
      <c r="F102" s="156" t="s">
        <v>96</v>
      </c>
      <c r="G102" s="157"/>
      <c r="H102" s="157"/>
      <c r="I102" s="157"/>
      <c r="J102" s="157"/>
      <c r="K102" s="157"/>
      <c r="L102" s="157"/>
      <c r="M102" s="157"/>
      <c r="N102" s="157"/>
      <c r="O102" s="158"/>
      <c r="Q102" s="61">
        <f t="shared" si="1"/>
        <v>0</v>
      </c>
      <c r="R102" s="61">
        <f t="shared" si="0"/>
        <v>0</v>
      </c>
      <c r="S102" s="61">
        <f t="shared" si="0"/>
        <v>0</v>
      </c>
    </row>
    <row r="103" spans="2:19" s="75" customFormat="1" ht="16.5" customHeight="1" x14ac:dyDescent="0.25">
      <c r="B103" s="62"/>
      <c r="C103" s="62"/>
      <c r="D103" s="62"/>
      <c r="E103" s="93">
        <v>1.5</v>
      </c>
      <c r="F103" s="156" t="s">
        <v>97</v>
      </c>
      <c r="G103" s="157"/>
      <c r="H103" s="157"/>
      <c r="I103" s="157"/>
      <c r="J103" s="157"/>
      <c r="K103" s="157"/>
      <c r="L103" s="157"/>
      <c r="M103" s="157"/>
      <c r="N103" s="157"/>
      <c r="O103" s="158"/>
      <c r="Q103" s="61">
        <f t="shared" si="1"/>
        <v>0</v>
      </c>
      <c r="R103" s="61">
        <f t="shared" si="0"/>
        <v>0</v>
      </c>
      <c r="S103" s="61">
        <f t="shared" si="0"/>
        <v>0</v>
      </c>
    </row>
    <row r="104" spans="2:19" s="75" customFormat="1" ht="16.5" customHeight="1" x14ac:dyDescent="0.25">
      <c r="B104" s="166" t="s">
        <v>98</v>
      </c>
      <c r="C104" s="167"/>
      <c r="D104" s="167"/>
      <c r="E104" s="161"/>
      <c r="F104" s="161"/>
      <c r="G104" s="161"/>
      <c r="H104" s="161"/>
      <c r="I104" s="161"/>
      <c r="J104" s="161"/>
      <c r="K104" s="161"/>
      <c r="L104" s="161"/>
      <c r="M104" s="161"/>
      <c r="N104" s="161"/>
      <c r="O104" s="162"/>
      <c r="Q104" s="61">
        <f t="shared" si="1"/>
        <v>0</v>
      </c>
      <c r="R104" s="61">
        <f t="shared" si="0"/>
        <v>0</v>
      </c>
      <c r="S104" s="61">
        <f t="shared" si="0"/>
        <v>0</v>
      </c>
    </row>
    <row r="105" spans="2:19" s="75" customFormat="1" ht="16.5" customHeight="1" x14ac:dyDescent="0.25">
      <c r="B105" s="62"/>
      <c r="C105" s="62"/>
      <c r="D105" s="62"/>
      <c r="E105" s="91">
        <v>2.1</v>
      </c>
      <c r="F105" s="156" t="s">
        <v>99</v>
      </c>
      <c r="G105" s="157"/>
      <c r="H105" s="157"/>
      <c r="I105" s="157"/>
      <c r="J105" s="157"/>
      <c r="K105" s="157"/>
      <c r="L105" s="157"/>
      <c r="M105" s="157"/>
      <c r="N105" s="157"/>
      <c r="O105" s="158"/>
      <c r="Q105" s="61">
        <f t="shared" si="1"/>
        <v>0</v>
      </c>
      <c r="R105" s="61">
        <f t="shared" si="0"/>
        <v>0</v>
      </c>
      <c r="S105" s="61">
        <f t="shared" si="0"/>
        <v>0</v>
      </c>
    </row>
    <row r="106" spans="2:19" s="75" customFormat="1" ht="16.5" customHeight="1" x14ac:dyDescent="0.25">
      <c r="B106" s="62"/>
      <c r="C106" s="62"/>
      <c r="D106" s="62"/>
      <c r="E106" s="92">
        <v>2.2000000000000002</v>
      </c>
      <c r="F106" s="156" t="s">
        <v>100</v>
      </c>
      <c r="G106" s="157"/>
      <c r="H106" s="157"/>
      <c r="I106" s="157"/>
      <c r="J106" s="157"/>
      <c r="K106" s="157"/>
      <c r="L106" s="157"/>
      <c r="M106" s="157"/>
      <c r="N106" s="157"/>
      <c r="O106" s="158"/>
      <c r="Q106" s="61">
        <f t="shared" si="1"/>
        <v>0</v>
      </c>
      <c r="R106" s="61">
        <f t="shared" si="0"/>
        <v>0</v>
      </c>
      <c r="S106" s="61">
        <f t="shared" si="0"/>
        <v>0</v>
      </c>
    </row>
    <row r="107" spans="2:19" s="75" customFormat="1" ht="16.5" customHeight="1" x14ac:dyDescent="0.25">
      <c r="B107" s="62"/>
      <c r="C107" s="62"/>
      <c r="D107" s="62"/>
      <c r="E107" s="92">
        <v>2.2999999999999998</v>
      </c>
      <c r="F107" s="156" t="s">
        <v>101</v>
      </c>
      <c r="G107" s="157"/>
      <c r="H107" s="157"/>
      <c r="I107" s="157"/>
      <c r="J107" s="157"/>
      <c r="K107" s="157"/>
      <c r="L107" s="157"/>
      <c r="M107" s="157"/>
      <c r="N107" s="157"/>
      <c r="O107" s="158"/>
      <c r="Q107" s="61">
        <f t="shared" si="1"/>
        <v>0</v>
      </c>
      <c r="R107" s="61">
        <f t="shared" si="0"/>
        <v>0</v>
      </c>
      <c r="S107" s="61">
        <f t="shared" si="0"/>
        <v>0</v>
      </c>
    </row>
    <row r="108" spans="2:19" s="75" customFormat="1" ht="16.5" customHeight="1" x14ac:dyDescent="0.25">
      <c r="B108" s="62"/>
      <c r="C108" s="62"/>
      <c r="D108" s="62"/>
      <c r="E108" s="92">
        <v>2.4</v>
      </c>
      <c r="F108" s="156" t="s">
        <v>102</v>
      </c>
      <c r="G108" s="157"/>
      <c r="H108" s="157"/>
      <c r="I108" s="157"/>
      <c r="J108" s="157"/>
      <c r="K108" s="157"/>
      <c r="L108" s="157"/>
      <c r="M108" s="157"/>
      <c r="N108" s="157"/>
      <c r="O108" s="158"/>
      <c r="Q108" s="61">
        <f t="shared" si="1"/>
        <v>0</v>
      </c>
      <c r="R108" s="61">
        <f t="shared" si="0"/>
        <v>0</v>
      </c>
      <c r="S108" s="61">
        <f t="shared" si="0"/>
        <v>0</v>
      </c>
    </row>
    <row r="109" spans="2:19" s="75" customFormat="1" ht="16.5" customHeight="1" x14ac:dyDescent="0.25">
      <c r="B109" s="62"/>
      <c r="C109" s="62"/>
      <c r="D109" s="62"/>
      <c r="E109" s="92">
        <v>2.5</v>
      </c>
      <c r="F109" s="156" t="s">
        <v>103</v>
      </c>
      <c r="G109" s="157"/>
      <c r="H109" s="157"/>
      <c r="I109" s="157"/>
      <c r="J109" s="157"/>
      <c r="K109" s="157"/>
      <c r="L109" s="157"/>
      <c r="M109" s="157"/>
      <c r="N109" s="157"/>
      <c r="O109" s="158"/>
      <c r="Q109" s="61">
        <f t="shared" si="1"/>
        <v>0</v>
      </c>
      <c r="R109" s="61">
        <f t="shared" si="0"/>
        <v>0</v>
      </c>
      <c r="S109" s="61">
        <f t="shared" si="0"/>
        <v>0</v>
      </c>
    </row>
    <row r="110" spans="2:19" s="75" customFormat="1" ht="16.5" customHeight="1" x14ac:dyDescent="0.25">
      <c r="B110" s="62"/>
      <c r="C110" s="62"/>
      <c r="D110" s="62"/>
      <c r="E110" s="92">
        <v>2.6</v>
      </c>
      <c r="F110" s="156" t="s">
        <v>104</v>
      </c>
      <c r="G110" s="157"/>
      <c r="H110" s="157"/>
      <c r="I110" s="157"/>
      <c r="J110" s="157"/>
      <c r="K110" s="157"/>
      <c r="L110" s="157"/>
      <c r="M110" s="157"/>
      <c r="N110" s="157"/>
      <c r="O110" s="158"/>
      <c r="Q110" s="61">
        <f t="shared" si="1"/>
        <v>0</v>
      </c>
      <c r="R110" s="61">
        <f t="shared" si="0"/>
        <v>0</v>
      </c>
      <c r="S110" s="61">
        <f t="shared" si="0"/>
        <v>0</v>
      </c>
    </row>
    <row r="111" spans="2:19" s="75" customFormat="1" ht="16.5" customHeight="1" x14ac:dyDescent="0.25">
      <c r="B111" s="62"/>
      <c r="C111" s="62"/>
      <c r="D111" s="62"/>
      <c r="E111" s="93">
        <v>2.7</v>
      </c>
      <c r="F111" s="156" t="s">
        <v>105</v>
      </c>
      <c r="G111" s="157"/>
      <c r="H111" s="157"/>
      <c r="I111" s="157"/>
      <c r="J111" s="157"/>
      <c r="K111" s="157"/>
      <c r="L111" s="157"/>
      <c r="M111" s="157"/>
      <c r="N111" s="157"/>
      <c r="O111" s="158"/>
      <c r="Q111" s="61">
        <f t="shared" si="1"/>
        <v>0</v>
      </c>
      <c r="R111" s="61">
        <f t="shared" si="0"/>
        <v>0</v>
      </c>
      <c r="S111" s="61">
        <f t="shared" si="0"/>
        <v>0</v>
      </c>
    </row>
    <row r="112" spans="2:19" s="75" customFormat="1" ht="16.5" customHeight="1" x14ac:dyDescent="0.25">
      <c r="B112" s="166" t="s">
        <v>106</v>
      </c>
      <c r="C112" s="167"/>
      <c r="D112" s="167"/>
      <c r="E112" s="161"/>
      <c r="F112" s="161"/>
      <c r="G112" s="161"/>
      <c r="H112" s="161"/>
      <c r="I112" s="161"/>
      <c r="J112" s="161"/>
      <c r="K112" s="161"/>
      <c r="L112" s="161"/>
      <c r="M112" s="161"/>
      <c r="N112" s="161"/>
      <c r="O112" s="162"/>
      <c r="Q112" s="61">
        <f t="shared" si="1"/>
        <v>0</v>
      </c>
      <c r="R112" s="61">
        <f t="shared" si="0"/>
        <v>0</v>
      </c>
      <c r="S112" s="61">
        <f t="shared" si="0"/>
        <v>0</v>
      </c>
    </row>
    <row r="113" spans="2:19" s="75" customFormat="1" ht="16.149999999999999" customHeight="1" x14ac:dyDescent="0.25">
      <c r="B113" s="62"/>
      <c r="C113" s="62"/>
      <c r="D113" s="62"/>
      <c r="E113" s="91">
        <v>3.1</v>
      </c>
      <c r="F113" s="168" t="s">
        <v>289</v>
      </c>
      <c r="G113" s="169"/>
      <c r="H113" s="169"/>
      <c r="I113" s="169"/>
      <c r="J113" s="169"/>
      <c r="K113" s="169"/>
      <c r="L113" s="169"/>
      <c r="M113" s="169"/>
      <c r="N113" s="169"/>
      <c r="O113" s="170"/>
      <c r="Q113" s="61">
        <f t="shared" si="1"/>
        <v>0</v>
      </c>
      <c r="R113" s="61">
        <f t="shared" si="0"/>
        <v>0</v>
      </c>
      <c r="S113" s="61">
        <f t="shared" si="0"/>
        <v>0</v>
      </c>
    </row>
    <row r="114" spans="2:19" s="75" customFormat="1" ht="16.5" customHeight="1" x14ac:dyDescent="0.25">
      <c r="B114" s="62"/>
      <c r="C114" s="62"/>
      <c r="D114" s="62"/>
      <c r="E114" s="92">
        <v>3.2</v>
      </c>
      <c r="F114" s="156" t="s">
        <v>107</v>
      </c>
      <c r="G114" s="157"/>
      <c r="H114" s="157"/>
      <c r="I114" s="157"/>
      <c r="J114" s="157"/>
      <c r="K114" s="157"/>
      <c r="L114" s="157"/>
      <c r="M114" s="157"/>
      <c r="N114" s="157"/>
      <c r="O114" s="158"/>
      <c r="Q114" s="61">
        <f t="shared" si="1"/>
        <v>0</v>
      </c>
      <c r="R114" s="61">
        <f t="shared" si="0"/>
        <v>0</v>
      </c>
      <c r="S114" s="61">
        <f t="shared" si="0"/>
        <v>0</v>
      </c>
    </row>
    <row r="115" spans="2:19" s="75" customFormat="1" ht="16.5" customHeight="1" x14ac:dyDescent="0.25">
      <c r="B115" s="62"/>
      <c r="C115" s="62"/>
      <c r="D115" s="62"/>
      <c r="E115" s="92">
        <v>3.3</v>
      </c>
      <c r="F115" s="156" t="s">
        <v>108</v>
      </c>
      <c r="G115" s="157"/>
      <c r="H115" s="157"/>
      <c r="I115" s="157"/>
      <c r="J115" s="157"/>
      <c r="K115" s="157"/>
      <c r="L115" s="157"/>
      <c r="M115" s="157"/>
      <c r="N115" s="157"/>
      <c r="O115" s="158"/>
      <c r="Q115" s="61">
        <f t="shared" si="1"/>
        <v>0</v>
      </c>
      <c r="R115" s="61">
        <f t="shared" ref="R115:R178" si="2">IF(C115="X",1,0)</f>
        <v>0</v>
      </c>
      <c r="S115" s="61">
        <f t="shared" ref="S115:S178" si="3">IF(D115="X",1,0)</f>
        <v>0</v>
      </c>
    </row>
    <row r="116" spans="2:19" s="75" customFormat="1" ht="16.5" customHeight="1" x14ac:dyDescent="0.25">
      <c r="B116" s="62"/>
      <c r="C116" s="62"/>
      <c r="D116" s="62"/>
      <c r="E116" s="92">
        <v>3.4</v>
      </c>
      <c r="F116" s="156" t="s">
        <v>109</v>
      </c>
      <c r="G116" s="157"/>
      <c r="H116" s="157"/>
      <c r="I116" s="157"/>
      <c r="J116" s="157"/>
      <c r="K116" s="157"/>
      <c r="L116" s="157"/>
      <c r="M116" s="157"/>
      <c r="N116" s="157"/>
      <c r="O116" s="158"/>
      <c r="Q116" s="61">
        <f t="shared" si="1"/>
        <v>0</v>
      </c>
      <c r="R116" s="61">
        <f t="shared" si="2"/>
        <v>0</v>
      </c>
      <c r="S116" s="61">
        <f t="shared" si="3"/>
        <v>0</v>
      </c>
    </row>
    <row r="117" spans="2:19" s="75" customFormat="1" ht="33.75" customHeight="1" x14ac:dyDescent="0.25">
      <c r="B117" s="62"/>
      <c r="C117" s="62"/>
      <c r="D117" s="62"/>
      <c r="E117" s="92">
        <v>3.5</v>
      </c>
      <c r="F117" s="168" t="s">
        <v>110</v>
      </c>
      <c r="G117" s="169"/>
      <c r="H117" s="169"/>
      <c r="I117" s="169"/>
      <c r="J117" s="169"/>
      <c r="K117" s="169"/>
      <c r="L117" s="169"/>
      <c r="M117" s="169"/>
      <c r="N117" s="169"/>
      <c r="O117" s="170"/>
      <c r="Q117" s="61">
        <f t="shared" si="1"/>
        <v>0</v>
      </c>
      <c r="R117" s="61">
        <f t="shared" si="2"/>
        <v>0</v>
      </c>
      <c r="S117" s="61">
        <f t="shared" si="3"/>
        <v>0</v>
      </c>
    </row>
    <row r="118" spans="2:19" s="75" customFormat="1" ht="16.5" customHeight="1" x14ac:dyDescent="0.25">
      <c r="B118" s="62"/>
      <c r="C118" s="62"/>
      <c r="D118" s="62"/>
      <c r="E118" s="92">
        <v>3.6</v>
      </c>
      <c r="F118" s="156" t="s">
        <v>111</v>
      </c>
      <c r="G118" s="157"/>
      <c r="H118" s="157"/>
      <c r="I118" s="157"/>
      <c r="J118" s="157"/>
      <c r="K118" s="157"/>
      <c r="L118" s="157"/>
      <c r="M118" s="157"/>
      <c r="N118" s="157"/>
      <c r="O118" s="158"/>
      <c r="Q118" s="61">
        <f t="shared" si="1"/>
        <v>0</v>
      </c>
      <c r="R118" s="61">
        <f t="shared" si="2"/>
        <v>0</v>
      </c>
      <c r="S118" s="61">
        <f t="shared" si="3"/>
        <v>0</v>
      </c>
    </row>
    <row r="119" spans="2:19" s="75" customFormat="1" ht="16.5" customHeight="1" x14ac:dyDescent="0.25">
      <c r="B119" s="62"/>
      <c r="C119" s="62"/>
      <c r="D119" s="62"/>
      <c r="E119" s="92">
        <v>3.7</v>
      </c>
      <c r="F119" s="156" t="s">
        <v>112</v>
      </c>
      <c r="G119" s="157"/>
      <c r="H119" s="157"/>
      <c r="I119" s="157"/>
      <c r="J119" s="157"/>
      <c r="K119" s="157"/>
      <c r="L119" s="157"/>
      <c r="M119" s="157"/>
      <c r="N119" s="157"/>
      <c r="O119" s="158"/>
      <c r="Q119" s="61">
        <f t="shared" si="1"/>
        <v>0</v>
      </c>
      <c r="R119" s="61">
        <f t="shared" si="2"/>
        <v>0</v>
      </c>
      <c r="S119" s="61">
        <f t="shared" si="3"/>
        <v>0</v>
      </c>
    </row>
    <row r="120" spans="2:19" s="75" customFormat="1" ht="16.5" customHeight="1" x14ac:dyDescent="0.25">
      <c r="B120" s="62"/>
      <c r="C120" s="62"/>
      <c r="D120" s="62"/>
      <c r="E120" s="92">
        <v>3.8</v>
      </c>
      <c r="F120" s="156" t="s">
        <v>286</v>
      </c>
      <c r="G120" s="157"/>
      <c r="H120" s="157"/>
      <c r="I120" s="157"/>
      <c r="J120" s="157"/>
      <c r="K120" s="157"/>
      <c r="L120" s="157"/>
      <c r="M120" s="157"/>
      <c r="N120" s="157"/>
      <c r="O120" s="158"/>
      <c r="Q120" s="61">
        <f t="shared" si="1"/>
        <v>0</v>
      </c>
      <c r="R120" s="61">
        <f t="shared" si="2"/>
        <v>0</v>
      </c>
      <c r="S120" s="61">
        <f t="shared" si="3"/>
        <v>0</v>
      </c>
    </row>
    <row r="121" spans="2:19" s="75" customFormat="1" ht="16.5" customHeight="1" x14ac:dyDescent="0.25">
      <c r="B121" s="62"/>
      <c r="C121" s="62"/>
      <c r="D121" s="62"/>
      <c r="E121" s="92">
        <v>3.9</v>
      </c>
      <c r="F121" s="156" t="s">
        <v>113</v>
      </c>
      <c r="G121" s="157"/>
      <c r="H121" s="157"/>
      <c r="I121" s="157"/>
      <c r="J121" s="157"/>
      <c r="K121" s="157"/>
      <c r="L121" s="157"/>
      <c r="M121" s="157"/>
      <c r="N121" s="157"/>
      <c r="O121" s="158"/>
      <c r="Q121" s="61">
        <f t="shared" si="1"/>
        <v>0</v>
      </c>
      <c r="R121" s="61">
        <f t="shared" si="2"/>
        <v>0</v>
      </c>
      <c r="S121" s="61">
        <f t="shared" si="3"/>
        <v>0</v>
      </c>
    </row>
    <row r="122" spans="2:19" s="75" customFormat="1" ht="16.5" customHeight="1" x14ac:dyDescent="0.25">
      <c r="B122" s="62"/>
      <c r="C122" s="62"/>
      <c r="D122" s="62"/>
      <c r="E122" s="94" t="s">
        <v>114</v>
      </c>
      <c r="F122" s="156" t="s">
        <v>115</v>
      </c>
      <c r="G122" s="157"/>
      <c r="H122" s="157"/>
      <c r="I122" s="157"/>
      <c r="J122" s="157"/>
      <c r="K122" s="157"/>
      <c r="L122" s="157"/>
      <c r="M122" s="157"/>
      <c r="N122" s="157"/>
      <c r="O122" s="158"/>
      <c r="Q122" s="61">
        <f t="shared" si="1"/>
        <v>0</v>
      </c>
      <c r="R122" s="61">
        <f t="shared" si="2"/>
        <v>0</v>
      </c>
      <c r="S122" s="61">
        <f t="shared" si="3"/>
        <v>0</v>
      </c>
    </row>
    <row r="123" spans="2:19" s="75" customFormat="1" ht="16.5" customHeight="1" x14ac:dyDescent="0.25">
      <c r="B123" s="62"/>
      <c r="C123" s="62"/>
      <c r="D123" s="62"/>
      <c r="E123" s="92">
        <v>3.11</v>
      </c>
      <c r="F123" s="156" t="s">
        <v>116</v>
      </c>
      <c r="G123" s="157"/>
      <c r="H123" s="157"/>
      <c r="I123" s="157"/>
      <c r="J123" s="157"/>
      <c r="K123" s="157"/>
      <c r="L123" s="157"/>
      <c r="M123" s="157"/>
      <c r="N123" s="157"/>
      <c r="O123" s="158"/>
      <c r="Q123" s="61">
        <f t="shared" si="1"/>
        <v>0</v>
      </c>
      <c r="R123" s="61">
        <f t="shared" si="2"/>
        <v>0</v>
      </c>
      <c r="S123" s="61">
        <f t="shared" si="3"/>
        <v>0</v>
      </c>
    </row>
    <row r="124" spans="2:19" s="75" customFormat="1" ht="16.5" customHeight="1" x14ac:dyDescent="0.25">
      <c r="B124" s="62"/>
      <c r="C124" s="62"/>
      <c r="D124" s="62"/>
      <c r="E124" s="93">
        <v>3.12</v>
      </c>
      <c r="F124" s="156" t="s">
        <v>117</v>
      </c>
      <c r="G124" s="157"/>
      <c r="H124" s="157"/>
      <c r="I124" s="157"/>
      <c r="J124" s="157"/>
      <c r="K124" s="157"/>
      <c r="L124" s="157"/>
      <c r="M124" s="157"/>
      <c r="N124" s="157"/>
      <c r="O124" s="158"/>
      <c r="Q124" s="61">
        <f t="shared" si="1"/>
        <v>0</v>
      </c>
      <c r="R124" s="61">
        <f t="shared" si="2"/>
        <v>0</v>
      </c>
      <c r="S124" s="61">
        <f t="shared" si="3"/>
        <v>0</v>
      </c>
    </row>
    <row r="125" spans="2:19" s="75" customFormat="1" ht="16.5" customHeight="1" x14ac:dyDescent="0.25">
      <c r="B125" s="166" t="s">
        <v>118</v>
      </c>
      <c r="C125" s="167"/>
      <c r="D125" s="167"/>
      <c r="E125" s="161"/>
      <c r="F125" s="161"/>
      <c r="G125" s="161"/>
      <c r="H125" s="161"/>
      <c r="I125" s="161"/>
      <c r="J125" s="161"/>
      <c r="K125" s="161"/>
      <c r="L125" s="161"/>
      <c r="M125" s="161"/>
      <c r="N125" s="161"/>
      <c r="O125" s="162"/>
      <c r="Q125" s="61">
        <f t="shared" si="1"/>
        <v>0</v>
      </c>
      <c r="R125" s="61">
        <f t="shared" si="2"/>
        <v>0</v>
      </c>
      <c r="S125" s="61">
        <f t="shared" si="3"/>
        <v>0</v>
      </c>
    </row>
    <row r="126" spans="2:19" s="75" customFormat="1" ht="16.5" customHeight="1" x14ac:dyDescent="0.25">
      <c r="B126" s="62"/>
      <c r="C126" s="62"/>
      <c r="D126" s="62"/>
      <c r="E126" s="91">
        <v>4.0999999999999996</v>
      </c>
      <c r="F126" s="156" t="s">
        <v>119</v>
      </c>
      <c r="G126" s="157"/>
      <c r="H126" s="157"/>
      <c r="I126" s="157"/>
      <c r="J126" s="157"/>
      <c r="K126" s="157"/>
      <c r="L126" s="157"/>
      <c r="M126" s="157"/>
      <c r="N126" s="157"/>
      <c r="O126" s="158"/>
      <c r="Q126" s="61">
        <f t="shared" si="1"/>
        <v>0</v>
      </c>
      <c r="R126" s="61">
        <f t="shared" si="2"/>
        <v>0</v>
      </c>
      <c r="S126" s="61">
        <f t="shared" si="3"/>
        <v>0</v>
      </c>
    </row>
    <row r="127" spans="2:19" s="75" customFormat="1" ht="30.75" customHeight="1" x14ac:dyDescent="0.25">
      <c r="B127" s="62"/>
      <c r="C127" s="62"/>
      <c r="D127" s="62"/>
      <c r="E127" s="92">
        <v>4.2</v>
      </c>
      <c r="F127" s="168" t="s">
        <v>120</v>
      </c>
      <c r="G127" s="169"/>
      <c r="H127" s="169"/>
      <c r="I127" s="169"/>
      <c r="J127" s="169"/>
      <c r="K127" s="169"/>
      <c r="L127" s="169"/>
      <c r="M127" s="169"/>
      <c r="N127" s="169"/>
      <c r="O127" s="170"/>
      <c r="Q127" s="61">
        <f t="shared" si="1"/>
        <v>0</v>
      </c>
      <c r="R127" s="61">
        <f t="shared" si="2"/>
        <v>0</v>
      </c>
      <c r="S127" s="61">
        <f t="shared" si="3"/>
        <v>0</v>
      </c>
    </row>
    <row r="128" spans="2:19" s="75" customFormat="1" ht="16.5" customHeight="1" x14ac:dyDescent="0.25">
      <c r="B128" s="108"/>
      <c r="C128" s="109"/>
      <c r="D128" s="110"/>
      <c r="E128" s="95">
        <v>4.3</v>
      </c>
      <c r="F128" s="163" t="s">
        <v>121</v>
      </c>
      <c r="G128" s="164"/>
      <c r="H128" s="164"/>
      <c r="I128" s="164"/>
      <c r="J128" s="164"/>
      <c r="K128" s="164"/>
      <c r="L128" s="164"/>
      <c r="M128" s="164"/>
      <c r="N128" s="164"/>
      <c r="O128" s="165"/>
      <c r="Q128" s="61">
        <f t="shared" si="1"/>
        <v>0</v>
      </c>
      <c r="R128" s="61">
        <f t="shared" si="2"/>
        <v>0</v>
      </c>
      <c r="S128" s="61">
        <f t="shared" si="3"/>
        <v>0</v>
      </c>
    </row>
    <row r="129" spans="1:19" s="75" customFormat="1" ht="16.5" customHeight="1" x14ac:dyDescent="0.25">
      <c r="B129" s="62"/>
      <c r="C129" s="62"/>
      <c r="D129" s="62"/>
      <c r="E129" s="92" t="s">
        <v>122</v>
      </c>
      <c r="F129" s="156" t="s">
        <v>123</v>
      </c>
      <c r="G129" s="157"/>
      <c r="H129" s="157"/>
      <c r="I129" s="157"/>
      <c r="J129" s="157"/>
      <c r="K129" s="157"/>
      <c r="L129" s="157"/>
      <c r="M129" s="157"/>
      <c r="N129" s="157"/>
      <c r="O129" s="158"/>
      <c r="Q129" s="61">
        <f t="shared" si="1"/>
        <v>0</v>
      </c>
      <c r="R129" s="61">
        <f t="shared" si="2"/>
        <v>0</v>
      </c>
      <c r="S129" s="61">
        <f t="shared" si="3"/>
        <v>0</v>
      </c>
    </row>
    <row r="130" spans="1:19" s="75" customFormat="1" ht="16.5" customHeight="1" x14ac:dyDescent="0.25">
      <c r="B130" s="62"/>
      <c r="C130" s="62"/>
      <c r="D130" s="62"/>
      <c r="E130" s="92" t="s">
        <v>124</v>
      </c>
      <c r="F130" s="156" t="s">
        <v>125</v>
      </c>
      <c r="G130" s="157"/>
      <c r="H130" s="157"/>
      <c r="I130" s="157"/>
      <c r="J130" s="157"/>
      <c r="K130" s="157"/>
      <c r="L130" s="157"/>
      <c r="M130" s="157"/>
      <c r="N130" s="157"/>
      <c r="O130" s="158"/>
      <c r="Q130" s="61">
        <f t="shared" si="1"/>
        <v>0</v>
      </c>
      <c r="R130" s="61">
        <f t="shared" si="2"/>
        <v>0</v>
      </c>
      <c r="S130" s="61">
        <f t="shared" si="3"/>
        <v>0</v>
      </c>
    </row>
    <row r="131" spans="1:19" s="75" customFormat="1" ht="16.5" customHeight="1" x14ac:dyDescent="0.25">
      <c r="B131" s="62"/>
      <c r="C131" s="62"/>
      <c r="D131" s="62"/>
      <c r="E131" s="92" t="s">
        <v>126</v>
      </c>
      <c r="F131" s="156" t="s">
        <v>127</v>
      </c>
      <c r="G131" s="157"/>
      <c r="H131" s="157"/>
      <c r="I131" s="157"/>
      <c r="J131" s="157"/>
      <c r="K131" s="157"/>
      <c r="L131" s="157"/>
      <c r="M131" s="157"/>
      <c r="N131" s="157"/>
      <c r="O131" s="158"/>
      <c r="Q131" s="61">
        <f t="shared" si="1"/>
        <v>0</v>
      </c>
      <c r="R131" s="61">
        <f t="shared" si="2"/>
        <v>0</v>
      </c>
      <c r="S131" s="61">
        <f t="shared" si="3"/>
        <v>0</v>
      </c>
    </row>
    <row r="132" spans="1:19" s="75" customFormat="1" ht="16.5" customHeight="1" x14ac:dyDescent="0.3">
      <c r="A132" s="37"/>
      <c r="B132" s="62"/>
      <c r="C132" s="62"/>
      <c r="D132" s="62"/>
      <c r="E132" s="92" t="s">
        <v>128</v>
      </c>
      <c r="F132" s="156" t="s">
        <v>129</v>
      </c>
      <c r="G132" s="157"/>
      <c r="H132" s="157"/>
      <c r="I132" s="157"/>
      <c r="J132" s="157"/>
      <c r="K132" s="157"/>
      <c r="L132" s="157"/>
      <c r="M132" s="157"/>
      <c r="N132" s="157"/>
      <c r="O132" s="158"/>
      <c r="Q132" s="61">
        <f t="shared" si="1"/>
        <v>0</v>
      </c>
      <c r="R132" s="61">
        <f t="shared" si="2"/>
        <v>0</v>
      </c>
      <c r="S132" s="61">
        <f t="shared" si="3"/>
        <v>0</v>
      </c>
    </row>
    <row r="133" spans="1:19" x14ac:dyDescent="0.3">
      <c r="B133" s="62"/>
      <c r="C133" s="62"/>
      <c r="D133" s="62"/>
      <c r="E133" s="92" t="s">
        <v>130</v>
      </c>
      <c r="F133" s="156" t="s">
        <v>287</v>
      </c>
      <c r="G133" s="157"/>
      <c r="H133" s="157"/>
      <c r="I133" s="157"/>
      <c r="J133" s="157"/>
      <c r="K133" s="157"/>
      <c r="L133" s="157"/>
      <c r="M133" s="157"/>
      <c r="N133" s="157"/>
      <c r="O133" s="158"/>
      <c r="Q133" s="61">
        <f t="shared" si="1"/>
        <v>0</v>
      </c>
      <c r="R133" s="61">
        <f t="shared" si="2"/>
        <v>0</v>
      </c>
      <c r="S133" s="61">
        <f t="shared" si="3"/>
        <v>0</v>
      </c>
    </row>
    <row r="134" spans="1:19" x14ac:dyDescent="0.3">
      <c r="B134" s="62"/>
      <c r="C134" s="62"/>
      <c r="D134" s="62"/>
      <c r="E134" s="92" t="s">
        <v>131</v>
      </c>
      <c r="F134" s="156" t="s">
        <v>132</v>
      </c>
      <c r="G134" s="157"/>
      <c r="H134" s="157"/>
      <c r="I134" s="157"/>
      <c r="J134" s="157"/>
      <c r="K134" s="157"/>
      <c r="L134" s="157"/>
      <c r="M134" s="157"/>
      <c r="N134" s="157"/>
      <c r="O134" s="158"/>
      <c r="Q134" s="61">
        <f t="shared" si="1"/>
        <v>0</v>
      </c>
      <c r="R134" s="61">
        <f t="shared" si="2"/>
        <v>0</v>
      </c>
      <c r="S134" s="61">
        <f t="shared" si="3"/>
        <v>0</v>
      </c>
    </row>
    <row r="135" spans="1:19" x14ac:dyDescent="0.3">
      <c r="B135" s="108"/>
      <c r="C135" s="109"/>
      <c r="D135" s="110"/>
      <c r="E135" s="95">
        <v>4.4000000000000004</v>
      </c>
      <c r="F135" s="163" t="s">
        <v>133</v>
      </c>
      <c r="G135" s="164"/>
      <c r="H135" s="164"/>
      <c r="I135" s="164"/>
      <c r="J135" s="164"/>
      <c r="K135" s="164"/>
      <c r="L135" s="164"/>
      <c r="M135" s="164"/>
      <c r="N135" s="164"/>
      <c r="O135" s="165"/>
      <c r="Q135" s="61">
        <f t="shared" si="1"/>
        <v>0</v>
      </c>
      <c r="R135" s="61">
        <f t="shared" si="2"/>
        <v>0</v>
      </c>
      <c r="S135" s="61">
        <f t="shared" si="3"/>
        <v>0</v>
      </c>
    </row>
    <row r="136" spans="1:19" x14ac:dyDescent="0.3">
      <c r="B136" s="62"/>
      <c r="C136" s="62"/>
      <c r="D136" s="62"/>
      <c r="E136" s="92" t="s">
        <v>134</v>
      </c>
      <c r="F136" s="156" t="s">
        <v>135</v>
      </c>
      <c r="G136" s="157"/>
      <c r="H136" s="157"/>
      <c r="I136" s="157"/>
      <c r="J136" s="157"/>
      <c r="K136" s="157"/>
      <c r="L136" s="157"/>
      <c r="M136" s="157"/>
      <c r="N136" s="157"/>
      <c r="O136" s="158"/>
      <c r="Q136" s="61">
        <f t="shared" si="1"/>
        <v>0</v>
      </c>
      <c r="R136" s="61">
        <f t="shared" si="2"/>
        <v>0</v>
      </c>
      <c r="S136" s="61">
        <f t="shared" si="3"/>
        <v>0</v>
      </c>
    </row>
    <row r="137" spans="1:19" ht="16.5" customHeight="1" x14ac:dyDescent="0.3">
      <c r="B137" s="62"/>
      <c r="C137" s="62"/>
      <c r="D137" s="62"/>
      <c r="E137" s="92" t="s">
        <v>136</v>
      </c>
      <c r="F137" s="156" t="s">
        <v>137</v>
      </c>
      <c r="G137" s="157"/>
      <c r="H137" s="157"/>
      <c r="I137" s="157"/>
      <c r="J137" s="157"/>
      <c r="K137" s="157"/>
      <c r="L137" s="157"/>
      <c r="M137" s="157"/>
      <c r="N137" s="157"/>
      <c r="O137" s="158"/>
      <c r="Q137" s="61">
        <f t="shared" si="1"/>
        <v>0</v>
      </c>
      <c r="R137" s="61">
        <f t="shared" si="2"/>
        <v>0</v>
      </c>
      <c r="S137" s="61">
        <f t="shared" si="3"/>
        <v>0</v>
      </c>
    </row>
    <row r="138" spans="1:19" ht="16.149999999999999" customHeight="1" x14ac:dyDescent="0.3">
      <c r="B138" s="62"/>
      <c r="C138" s="62"/>
      <c r="D138" s="62"/>
      <c r="E138" s="92" t="s">
        <v>138</v>
      </c>
      <c r="F138" s="156" t="s">
        <v>139</v>
      </c>
      <c r="G138" s="157"/>
      <c r="H138" s="157"/>
      <c r="I138" s="157"/>
      <c r="J138" s="157"/>
      <c r="K138" s="157"/>
      <c r="L138" s="157"/>
      <c r="M138" s="157"/>
      <c r="N138" s="157"/>
      <c r="O138" s="158"/>
      <c r="Q138" s="61">
        <f t="shared" si="1"/>
        <v>0</v>
      </c>
      <c r="R138" s="61">
        <f t="shared" si="2"/>
        <v>0</v>
      </c>
      <c r="S138" s="61">
        <f t="shared" si="3"/>
        <v>0</v>
      </c>
    </row>
    <row r="139" spans="1:19" ht="16.149999999999999" customHeight="1" x14ac:dyDescent="0.3">
      <c r="B139" s="108"/>
      <c r="C139" s="109"/>
      <c r="D139" s="110"/>
      <c r="E139" s="95">
        <v>4.5</v>
      </c>
      <c r="F139" s="163" t="s">
        <v>140</v>
      </c>
      <c r="G139" s="164"/>
      <c r="H139" s="164"/>
      <c r="I139" s="164"/>
      <c r="J139" s="164"/>
      <c r="K139" s="164"/>
      <c r="L139" s="164"/>
      <c r="M139" s="164"/>
      <c r="N139" s="164"/>
      <c r="O139" s="165"/>
      <c r="Q139" s="61">
        <f t="shared" si="1"/>
        <v>0</v>
      </c>
      <c r="R139" s="61">
        <f t="shared" si="2"/>
        <v>0</v>
      </c>
      <c r="S139" s="61">
        <f t="shared" si="3"/>
        <v>0</v>
      </c>
    </row>
    <row r="140" spans="1:19" ht="16.149999999999999" customHeight="1" x14ac:dyDescent="0.3">
      <c r="B140" s="62"/>
      <c r="C140" s="62"/>
      <c r="D140" s="62"/>
      <c r="E140" s="92" t="s">
        <v>141</v>
      </c>
      <c r="F140" s="156" t="s">
        <v>142</v>
      </c>
      <c r="G140" s="157"/>
      <c r="H140" s="157"/>
      <c r="I140" s="157"/>
      <c r="J140" s="157"/>
      <c r="K140" s="157"/>
      <c r="L140" s="157"/>
      <c r="M140" s="157"/>
      <c r="N140" s="157"/>
      <c r="O140" s="158"/>
      <c r="Q140" s="61">
        <f t="shared" si="1"/>
        <v>0</v>
      </c>
      <c r="R140" s="61">
        <f t="shared" si="2"/>
        <v>0</v>
      </c>
      <c r="S140" s="61">
        <f t="shared" si="3"/>
        <v>0</v>
      </c>
    </row>
    <row r="141" spans="1:19" ht="16.149999999999999" customHeight="1" x14ac:dyDescent="0.3">
      <c r="B141" s="62"/>
      <c r="C141" s="62"/>
      <c r="D141" s="62"/>
      <c r="E141" s="92" t="s">
        <v>143</v>
      </c>
      <c r="F141" s="156" t="s">
        <v>144</v>
      </c>
      <c r="G141" s="157"/>
      <c r="H141" s="157"/>
      <c r="I141" s="157"/>
      <c r="J141" s="157"/>
      <c r="K141" s="157"/>
      <c r="L141" s="157"/>
      <c r="M141" s="157"/>
      <c r="N141" s="157"/>
      <c r="O141" s="158"/>
      <c r="Q141" s="61">
        <f t="shared" si="1"/>
        <v>0</v>
      </c>
      <c r="R141" s="61">
        <f t="shared" si="2"/>
        <v>0</v>
      </c>
      <c r="S141" s="61">
        <f t="shared" si="3"/>
        <v>0</v>
      </c>
    </row>
    <row r="142" spans="1:19" ht="16.149999999999999" customHeight="1" x14ac:dyDescent="0.3">
      <c r="B142" s="62"/>
      <c r="C142" s="62"/>
      <c r="D142" s="62"/>
      <c r="E142" s="92" t="s">
        <v>145</v>
      </c>
      <c r="F142" s="156" t="s">
        <v>146</v>
      </c>
      <c r="G142" s="157"/>
      <c r="H142" s="157"/>
      <c r="I142" s="157"/>
      <c r="J142" s="157"/>
      <c r="K142" s="157"/>
      <c r="L142" s="157"/>
      <c r="M142" s="157"/>
      <c r="N142" s="157"/>
      <c r="O142" s="158"/>
      <c r="Q142" s="61">
        <f t="shared" si="1"/>
        <v>0</v>
      </c>
      <c r="R142" s="61">
        <f t="shared" si="2"/>
        <v>0</v>
      </c>
      <c r="S142" s="61">
        <f t="shared" si="3"/>
        <v>0</v>
      </c>
    </row>
    <row r="143" spans="1:19" ht="16.149999999999999" customHeight="1" x14ac:dyDescent="0.3">
      <c r="B143" s="108"/>
      <c r="C143" s="109"/>
      <c r="D143" s="110"/>
      <c r="E143" s="95">
        <v>4.5999999999999996</v>
      </c>
      <c r="F143" s="163" t="s">
        <v>147</v>
      </c>
      <c r="G143" s="164"/>
      <c r="H143" s="164"/>
      <c r="I143" s="164"/>
      <c r="J143" s="164"/>
      <c r="K143" s="164"/>
      <c r="L143" s="164"/>
      <c r="M143" s="164"/>
      <c r="N143" s="164"/>
      <c r="O143" s="165"/>
      <c r="Q143" s="61">
        <f t="shared" si="1"/>
        <v>0</v>
      </c>
      <c r="R143" s="61">
        <f t="shared" si="2"/>
        <v>0</v>
      </c>
      <c r="S143" s="61">
        <f t="shared" si="3"/>
        <v>0</v>
      </c>
    </row>
    <row r="144" spans="1:19" ht="16.149999999999999" customHeight="1" x14ac:dyDescent="0.3">
      <c r="B144" s="62"/>
      <c r="C144" s="62"/>
      <c r="D144" s="62"/>
      <c r="E144" s="92" t="s">
        <v>148</v>
      </c>
      <c r="F144" s="156" t="s">
        <v>149</v>
      </c>
      <c r="G144" s="157"/>
      <c r="H144" s="157"/>
      <c r="I144" s="157"/>
      <c r="J144" s="157"/>
      <c r="K144" s="157"/>
      <c r="L144" s="157"/>
      <c r="M144" s="157"/>
      <c r="N144" s="157"/>
      <c r="O144" s="158"/>
      <c r="Q144" s="61">
        <f t="shared" si="1"/>
        <v>0</v>
      </c>
      <c r="R144" s="61">
        <f t="shared" si="2"/>
        <v>0</v>
      </c>
      <c r="S144" s="61">
        <f t="shared" si="3"/>
        <v>0</v>
      </c>
    </row>
    <row r="145" spans="2:19" ht="16.149999999999999" customHeight="1" x14ac:dyDescent="0.3">
      <c r="B145" s="62"/>
      <c r="C145" s="62"/>
      <c r="D145" s="62"/>
      <c r="E145" s="92" t="s">
        <v>150</v>
      </c>
      <c r="F145" s="156" t="s">
        <v>151</v>
      </c>
      <c r="G145" s="157"/>
      <c r="H145" s="157"/>
      <c r="I145" s="157"/>
      <c r="J145" s="157"/>
      <c r="K145" s="157"/>
      <c r="L145" s="157"/>
      <c r="M145" s="157"/>
      <c r="N145" s="157"/>
      <c r="O145" s="158"/>
      <c r="Q145" s="61">
        <f t="shared" si="1"/>
        <v>0</v>
      </c>
      <c r="R145" s="61">
        <f t="shared" si="2"/>
        <v>0</v>
      </c>
      <c r="S145" s="61">
        <f t="shared" si="3"/>
        <v>0</v>
      </c>
    </row>
    <row r="146" spans="2:19" ht="16.149999999999999" customHeight="1" x14ac:dyDescent="0.3">
      <c r="B146" s="62"/>
      <c r="C146" s="62"/>
      <c r="D146" s="62"/>
      <c r="E146" s="92" t="s">
        <v>152</v>
      </c>
      <c r="F146" s="156" t="s">
        <v>153</v>
      </c>
      <c r="G146" s="157"/>
      <c r="H146" s="157"/>
      <c r="I146" s="157"/>
      <c r="J146" s="157"/>
      <c r="K146" s="157"/>
      <c r="L146" s="157"/>
      <c r="M146" s="157"/>
      <c r="N146" s="157"/>
      <c r="O146" s="158"/>
      <c r="Q146" s="61">
        <f t="shared" si="1"/>
        <v>0</v>
      </c>
      <c r="R146" s="61">
        <f t="shared" si="2"/>
        <v>0</v>
      </c>
      <c r="S146" s="61">
        <f t="shared" si="3"/>
        <v>0</v>
      </c>
    </row>
    <row r="147" spans="2:19" ht="16.149999999999999" customHeight="1" x14ac:dyDescent="0.3">
      <c r="B147" s="62"/>
      <c r="C147" s="62"/>
      <c r="D147" s="62"/>
      <c r="E147" s="92" t="s">
        <v>154</v>
      </c>
      <c r="F147" s="156" t="s">
        <v>155</v>
      </c>
      <c r="G147" s="157"/>
      <c r="H147" s="157"/>
      <c r="I147" s="157"/>
      <c r="J147" s="157"/>
      <c r="K147" s="157"/>
      <c r="L147" s="157"/>
      <c r="M147" s="157"/>
      <c r="N147" s="157"/>
      <c r="O147" s="158"/>
      <c r="Q147" s="61">
        <f t="shared" si="1"/>
        <v>0</v>
      </c>
      <c r="R147" s="61">
        <f t="shared" si="2"/>
        <v>0</v>
      </c>
      <c r="S147" s="61">
        <f t="shared" si="3"/>
        <v>0</v>
      </c>
    </row>
    <row r="148" spans="2:19" ht="15" customHeight="1" x14ac:dyDescent="0.3">
      <c r="B148" s="62"/>
      <c r="C148" s="62"/>
      <c r="D148" s="62"/>
      <c r="E148" s="92" t="s">
        <v>156</v>
      </c>
      <c r="F148" s="96" t="s">
        <v>157</v>
      </c>
      <c r="G148" s="97"/>
      <c r="H148" s="97"/>
      <c r="I148" s="97"/>
      <c r="J148" s="97"/>
      <c r="K148" s="97"/>
      <c r="L148" s="97"/>
      <c r="M148" s="97"/>
      <c r="N148" s="97"/>
      <c r="O148" s="98"/>
      <c r="Q148" s="61">
        <f t="shared" si="1"/>
        <v>0</v>
      </c>
      <c r="R148" s="61">
        <f t="shared" si="2"/>
        <v>0</v>
      </c>
      <c r="S148" s="61">
        <f t="shared" si="3"/>
        <v>0</v>
      </c>
    </row>
    <row r="149" spans="2:19" ht="15.6" customHeight="1" x14ac:dyDescent="0.3">
      <c r="B149" s="62"/>
      <c r="C149" s="62"/>
      <c r="D149" s="62"/>
      <c r="E149" s="92" t="s">
        <v>158</v>
      </c>
      <c r="F149" s="96" t="s">
        <v>159</v>
      </c>
      <c r="G149" s="97"/>
      <c r="H149" s="97"/>
      <c r="I149" s="97"/>
      <c r="J149" s="97"/>
      <c r="K149" s="97"/>
      <c r="L149" s="97"/>
      <c r="M149" s="97"/>
      <c r="N149" s="97"/>
      <c r="O149" s="98"/>
      <c r="Q149" s="61">
        <f t="shared" si="1"/>
        <v>0</v>
      </c>
      <c r="R149" s="61">
        <f t="shared" si="2"/>
        <v>0</v>
      </c>
      <c r="S149" s="61">
        <f t="shared" si="3"/>
        <v>0</v>
      </c>
    </row>
    <row r="150" spans="2:19" x14ac:dyDescent="0.3">
      <c r="B150" s="62"/>
      <c r="C150" s="62"/>
      <c r="D150" s="62"/>
      <c r="E150" s="92" t="s">
        <v>160</v>
      </c>
      <c r="F150" s="96" t="s">
        <v>161</v>
      </c>
      <c r="G150" s="97"/>
      <c r="H150" s="97"/>
      <c r="I150" s="97"/>
      <c r="J150" s="97"/>
      <c r="K150" s="97"/>
      <c r="L150" s="97"/>
      <c r="M150" s="97"/>
      <c r="N150" s="97"/>
      <c r="O150" s="98"/>
      <c r="Q150" s="61">
        <f t="shared" si="1"/>
        <v>0</v>
      </c>
      <c r="R150" s="61">
        <f t="shared" si="2"/>
        <v>0</v>
      </c>
      <c r="S150" s="61">
        <f t="shared" si="3"/>
        <v>0</v>
      </c>
    </row>
    <row r="151" spans="2:19" x14ac:dyDescent="0.3">
      <c r="B151" s="108"/>
      <c r="C151" s="109"/>
      <c r="D151" s="110"/>
      <c r="E151" s="95">
        <v>4.7</v>
      </c>
      <c r="F151" s="163" t="s">
        <v>162</v>
      </c>
      <c r="G151" s="164"/>
      <c r="H151" s="164"/>
      <c r="I151" s="164"/>
      <c r="J151" s="164"/>
      <c r="K151" s="164"/>
      <c r="L151" s="164"/>
      <c r="M151" s="164"/>
      <c r="N151" s="164"/>
      <c r="O151" s="165"/>
      <c r="Q151" s="61">
        <f t="shared" si="1"/>
        <v>0</v>
      </c>
      <c r="R151" s="61">
        <f t="shared" si="2"/>
        <v>0</v>
      </c>
      <c r="S151" s="61">
        <f t="shared" si="3"/>
        <v>0</v>
      </c>
    </row>
    <row r="152" spans="2:19" x14ac:dyDescent="0.3">
      <c r="B152" s="62"/>
      <c r="C152" s="62"/>
      <c r="D152" s="62"/>
      <c r="E152" s="92" t="s">
        <v>163</v>
      </c>
      <c r="F152" s="156" t="s">
        <v>164</v>
      </c>
      <c r="G152" s="157"/>
      <c r="H152" s="157"/>
      <c r="I152" s="157"/>
      <c r="J152" s="157"/>
      <c r="K152" s="157"/>
      <c r="L152" s="157"/>
      <c r="M152" s="157"/>
      <c r="N152" s="157"/>
      <c r="O152" s="158"/>
      <c r="Q152" s="61">
        <f t="shared" si="1"/>
        <v>0</v>
      </c>
      <c r="R152" s="61">
        <f t="shared" si="2"/>
        <v>0</v>
      </c>
      <c r="S152" s="61">
        <f t="shared" si="3"/>
        <v>0</v>
      </c>
    </row>
    <row r="153" spans="2:19" x14ac:dyDescent="0.3">
      <c r="B153" s="62"/>
      <c r="C153" s="62"/>
      <c r="D153" s="62"/>
      <c r="E153" s="92" t="s">
        <v>165</v>
      </c>
      <c r="F153" s="156" t="s">
        <v>166</v>
      </c>
      <c r="G153" s="157"/>
      <c r="H153" s="157"/>
      <c r="I153" s="157"/>
      <c r="J153" s="157"/>
      <c r="K153" s="157"/>
      <c r="L153" s="157"/>
      <c r="M153" s="157"/>
      <c r="N153" s="157"/>
      <c r="O153" s="158"/>
      <c r="Q153" s="61">
        <f t="shared" si="1"/>
        <v>0</v>
      </c>
      <c r="R153" s="61">
        <f t="shared" si="2"/>
        <v>0</v>
      </c>
      <c r="S153" s="61">
        <f t="shared" si="3"/>
        <v>0</v>
      </c>
    </row>
    <row r="154" spans="2:19" x14ac:dyDescent="0.3">
      <c r="B154" s="62"/>
      <c r="C154" s="62"/>
      <c r="D154" s="62"/>
      <c r="E154" s="93" t="s">
        <v>167</v>
      </c>
      <c r="F154" s="156" t="s">
        <v>168</v>
      </c>
      <c r="G154" s="157"/>
      <c r="H154" s="157"/>
      <c r="I154" s="157"/>
      <c r="J154" s="157"/>
      <c r="K154" s="157"/>
      <c r="L154" s="157"/>
      <c r="M154" s="157"/>
      <c r="N154" s="157"/>
      <c r="O154" s="158"/>
      <c r="Q154" s="61">
        <f t="shared" si="1"/>
        <v>0</v>
      </c>
      <c r="R154" s="61">
        <f t="shared" si="2"/>
        <v>0</v>
      </c>
      <c r="S154" s="61">
        <f t="shared" si="3"/>
        <v>0</v>
      </c>
    </row>
    <row r="155" spans="2:19" x14ac:dyDescent="0.3">
      <c r="B155" s="166" t="s">
        <v>169</v>
      </c>
      <c r="C155" s="167"/>
      <c r="D155" s="167"/>
      <c r="E155" s="161"/>
      <c r="F155" s="161"/>
      <c r="G155" s="161"/>
      <c r="H155" s="161"/>
      <c r="I155" s="161"/>
      <c r="J155" s="161"/>
      <c r="K155" s="161"/>
      <c r="L155" s="161"/>
      <c r="M155" s="161"/>
      <c r="N155" s="161"/>
      <c r="O155" s="162"/>
      <c r="Q155" s="61">
        <f t="shared" si="1"/>
        <v>0</v>
      </c>
      <c r="R155" s="61">
        <f t="shared" si="2"/>
        <v>0</v>
      </c>
      <c r="S155" s="61">
        <f t="shared" si="3"/>
        <v>0</v>
      </c>
    </row>
    <row r="156" spans="2:19" x14ac:dyDescent="0.3">
      <c r="B156" s="62"/>
      <c r="C156" s="62"/>
      <c r="D156" s="62"/>
      <c r="E156" s="91">
        <v>5.0999999999999996</v>
      </c>
      <c r="F156" s="156" t="s">
        <v>170</v>
      </c>
      <c r="G156" s="157"/>
      <c r="H156" s="157"/>
      <c r="I156" s="157"/>
      <c r="J156" s="157"/>
      <c r="K156" s="157"/>
      <c r="L156" s="157"/>
      <c r="M156" s="157"/>
      <c r="N156" s="157"/>
      <c r="O156" s="158"/>
      <c r="Q156" s="61">
        <f t="shared" si="1"/>
        <v>0</v>
      </c>
      <c r="R156" s="61">
        <f t="shared" si="2"/>
        <v>0</v>
      </c>
      <c r="S156" s="61">
        <f t="shared" si="3"/>
        <v>0</v>
      </c>
    </row>
    <row r="157" spans="2:19" x14ac:dyDescent="0.3">
      <c r="B157" s="108"/>
      <c r="C157" s="109"/>
      <c r="D157" s="110"/>
      <c r="E157" s="95">
        <v>5.2</v>
      </c>
      <c r="F157" s="163" t="s">
        <v>171</v>
      </c>
      <c r="G157" s="164"/>
      <c r="H157" s="164"/>
      <c r="I157" s="164"/>
      <c r="J157" s="164"/>
      <c r="K157" s="164"/>
      <c r="L157" s="164"/>
      <c r="M157" s="164"/>
      <c r="N157" s="164"/>
      <c r="O157" s="165"/>
      <c r="Q157" s="61">
        <f t="shared" si="1"/>
        <v>0</v>
      </c>
      <c r="R157" s="61">
        <f t="shared" si="2"/>
        <v>0</v>
      </c>
      <c r="S157" s="61">
        <f t="shared" si="3"/>
        <v>0</v>
      </c>
    </row>
    <row r="158" spans="2:19" x14ac:dyDescent="0.3">
      <c r="B158" s="62"/>
      <c r="C158" s="62"/>
      <c r="D158" s="62"/>
      <c r="E158" s="92" t="s">
        <v>172</v>
      </c>
      <c r="F158" s="156" t="s">
        <v>173</v>
      </c>
      <c r="G158" s="157"/>
      <c r="H158" s="157"/>
      <c r="I158" s="157"/>
      <c r="J158" s="157"/>
      <c r="K158" s="157"/>
      <c r="L158" s="157"/>
      <c r="M158" s="157"/>
      <c r="N158" s="157"/>
      <c r="O158" s="158"/>
      <c r="Q158" s="61">
        <f t="shared" si="1"/>
        <v>0</v>
      </c>
      <c r="R158" s="61">
        <f t="shared" si="2"/>
        <v>0</v>
      </c>
      <c r="S158" s="61">
        <f t="shared" si="3"/>
        <v>0</v>
      </c>
    </row>
    <row r="159" spans="2:19" x14ac:dyDescent="0.3">
      <c r="B159" s="62"/>
      <c r="C159" s="62"/>
      <c r="D159" s="62"/>
      <c r="E159" s="92" t="s">
        <v>174</v>
      </c>
      <c r="F159" s="156" t="s">
        <v>175</v>
      </c>
      <c r="G159" s="157"/>
      <c r="H159" s="157"/>
      <c r="I159" s="157"/>
      <c r="J159" s="157"/>
      <c r="K159" s="157"/>
      <c r="L159" s="157"/>
      <c r="M159" s="157"/>
      <c r="N159" s="157"/>
      <c r="O159" s="158"/>
      <c r="Q159" s="61">
        <f t="shared" si="1"/>
        <v>0</v>
      </c>
      <c r="R159" s="61">
        <f t="shared" si="2"/>
        <v>0</v>
      </c>
      <c r="S159" s="61">
        <f t="shared" si="3"/>
        <v>0</v>
      </c>
    </row>
    <row r="160" spans="2:19" x14ac:dyDescent="0.3">
      <c r="B160" s="62"/>
      <c r="C160" s="62"/>
      <c r="D160" s="62"/>
      <c r="E160" s="92" t="s">
        <v>174</v>
      </c>
      <c r="F160" s="156" t="s">
        <v>176</v>
      </c>
      <c r="G160" s="157"/>
      <c r="H160" s="157"/>
      <c r="I160" s="157"/>
      <c r="J160" s="157"/>
      <c r="K160" s="157"/>
      <c r="L160" s="157"/>
      <c r="M160" s="157"/>
      <c r="N160" s="157"/>
      <c r="O160" s="158"/>
      <c r="Q160" s="61">
        <f t="shared" si="1"/>
        <v>0</v>
      </c>
      <c r="R160" s="61">
        <f t="shared" si="2"/>
        <v>0</v>
      </c>
      <c r="S160" s="61">
        <f t="shared" si="3"/>
        <v>0</v>
      </c>
    </row>
    <row r="161" spans="2:19" x14ac:dyDescent="0.3">
      <c r="B161" s="108"/>
      <c r="C161" s="109"/>
      <c r="D161" s="110"/>
      <c r="E161" s="95">
        <v>5.3</v>
      </c>
      <c r="F161" s="163" t="s">
        <v>177</v>
      </c>
      <c r="G161" s="164"/>
      <c r="H161" s="164"/>
      <c r="I161" s="164"/>
      <c r="J161" s="164"/>
      <c r="K161" s="164"/>
      <c r="L161" s="164"/>
      <c r="M161" s="164"/>
      <c r="N161" s="164"/>
      <c r="O161" s="165"/>
      <c r="Q161" s="61">
        <f t="shared" si="1"/>
        <v>0</v>
      </c>
      <c r="R161" s="61">
        <f t="shared" si="2"/>
        <v>0</v>
      </c>
      <c r="S161" s="61">
        <f t="shared" si="3"/>
        <v>0</v>
      </c>
    </row>
    <row r="162" spans="2:19" x14ac:dyDescent="0.3">
      <c r="B162" s="62"/>
      <c r="C162" s="62"/>
      <c r="D162" s="62"/>
      <c r="E162" s="92" t="s">
        <v>178</v>
      </c>
      <c r="F162" s="156" t="s">
        <v>179</v>
      </c>
      <c r="G162" s="157"/>
      <c r="H162" s="157"/>
      <c r="I162" s="157"/>
      <c r="J162" s="157"/>
      <c r="K162" s="157"/>
      <c r="L162" s="157"/>
      <c r="M162" s="157"/>
      <c r="N162" s="157"/>
      <c r="O162" s="158"/>
      <c r="Q162" s="61">
        <f t="shared" si="1"/>
        <v>0</v>
      </c>
      <c r="R162" s="61">
        <f t="shared" si="2"/>
        <v>0</v>
      </c>
      <c r="S162" s="61">
        <f t="shared" si="3"/>
        <v>0</v>
      </c>
    </row>
    <row r="163" spans="2:19" x14ac:dyDescent="0.3">
      <c r="B163" s="62"/>
      <c r="C163" s="62"/>
      <c r="D163" s="62"/>
      <c r="E163" s="92" t="s">
        <v>180</v>
      </c>
      <c r="F163" s="156" t="s">
        <v>181</v>
      </c>
      <c r="G163" s="157"/>
      <c r="H163" s="157"/>
      <c r="I163" s="157"/>
      <c r="J163" s="157"/>
      <c r="K163" s="157"/>
      <c r="L163" s="157"/>
      <c r="M163" s="157"/>
      <c r="N163" s="157"/>
      <c r="O163" s="158"/>
      <c r="Q163" s="61">
        <f t="shared" si="1"/>
        <v>0</v>
      </c>
      <c r="R163" s="61">
        <f t="shared" si="2"/>
        <v>0</v>
      </c>
      <c r="S163" s="61">
        <f t="shared" si="3"/>
        <v>0</v>
      </c>
    </row>
    <row r="164" spans="2:19" x14ac:dyDescent="0.3">
      <c r="B164" s="62"/>
      <c r="C164" s="62"/>
      <c r="D164" s="62"/>
      <c r="E164" s="92" t="s">
        <v>182</v>
      </c>
      <c r="F164" s="156" t="s">
        <v>183</v>
      </c>
      <c r="G164" s="157"/>
      <c r="H164" s="157"/>
      <c r="I164" s="157"/>
      <c r="J164" s="157"/>
      <c r="K164" s="157"/>
      <c r="L164" s="157"/>
      <c r="M164" s="157"/>
      <c r="N164" s="157"/>
      <c r="O164" s="158"/>
      <c r="Q164" s="61">
        <f t="shared" ref="Q164:Q196" si="4">IF(B164="X",1,0)</f>
        <v>0</v>
      </c>
      <c r="R164" s="61">
        <f t="shared" si="2"/>
        <v>0</v>
      </c>
      <c r="S164" s="61">
        <f t="shared" si="3"/>
        <v>0</v>
      </c>
    </row>
    <row r="165" spans="2:19" x14ac:dyDescent="0.3">
      <c r="B165" s="62"/>
      <c r="C165" s="62"/>
      <c r="D165" s="62"/>
      <c r="E165" s="92" t="s">
        <v>184</v>
      </c>
      <c r="F165" s="156" t="s">
        <v>185</v>
      </c>
      <c r="G165" s="157"/>
      <c r="H165" s="157"/>
      <c r="I165" s="157"/>
      <c r="J165" s="157"/>
      <c r="K165" s="157"/>
      <c r="L165" s="157"/>
      <c r="M165" s="157"/>
      <c r="N165" s="157"/>
      <c r="O165" s="158"/>
      <c r="Q165" s="61">
        <f t="shared" si="4"/>
        <v>0</v>
      </c>
      <c r="R165" s="61">
        <f t="shared" si="2"/>
        <v>0</v>
      </c>
      <c r="S165" s="61">
        <f t="shared" si="3"/>
        <v>0</v>
      </c>
    </row>
    <row r="166" spans="2:19" x14ac:dyDescent="0.3">
      <c r="B166" s="62"/>
      <c r="C166" s="62"/>
      <c r="D166" s="62"/>
      <c r="E166" s="92" t="s">
        <v>186</v>
      </c>
      <c r="F166" s="156" t="s">
        <v>187</v>
      </c>
      <c r="G166" s="157"/>
      <c r="H166" s="157"/>
      <c r="I166" s="157"/>
      <c r="J166" s="157"/>
      <c r="K166" s="157"/>
      <c r="L166" s="157"/>
      <c r="M166" s="157"/>
      <c r="N166" s="157"/>
      <c r="O166" s="158"/>
      <c r="Q166" s="61">
        <f t="shared" si="4"/>
        <v>0</v>
      </c>
      <c r="R166" s="61">
        <f t="shared" si="2"/>
        <v>0</v>
      </c>
      <c r="S166" s="61">
        <f t="shared" si="3"/>
        <v>0</v>
      </c>
    </row>
    <row r="167" spans="2:19" x14ac:dyDescent="0.3">
      <c r="B167" s="62"/>
      <c r="C167" s="62"/>
      <c r="D167" s="62"/>
      <c r="E167" s="93" t="s">
        <v>188</v>
      </c>
      <c r="F167" s="156" t="s">
        <v>189</v>
      </c>
      <c r="G167" s="157"/>
      <c r="H167" s="157"/>
      <c r="I167" s="157"/>
      <c r="J167" s="157"/>
      <c r="K167" s="157"/>
      <c r="L167" s="157"/>
      <c r="M167" s="157"/>
      <c r="N167" s="157"/>
      <c r="O167" s="158"/>
      <c r="Q167" s="61">
        <f t="shared" si="4"/>
        <v>0</v>
      </c>
      <c r="R167" s="61">
        <f t="shared" si="2"/>
        <v>0</v>
      </c>
      <c r="S167" s="61">
        <f t="shared" si="3"/>
        <v>0</v>
      </c>
    </row>
    <row r="168" spans="2:19" x14ac:dyDescent="0.3">
      <c r="B168" s="108"/>
      <c r="C168" s="109"/>
      <c r="D168" s="110"/>
      <c r="E168" s="95">
        <v>5.4</v>
      </c>
      <c r="F168" s="163" t="s">
        <v>190</v>
      </c>
      <c r="G168" s="164"/>
      <c r="H168" s="164"/>
      <c r="I168" s="164"/>
      <c r="J168" s="164"/>
      <c r="K168" s="164"/>
      <c r="L168" s="164"/>
      <c r="M168" s="164"/>
      <c r="N168" s="164"/>
      <c r="O168" s="165"/>
      <c r="Q168" s="61">
        <f t="shared" si="4"/>
        <v>0</v>
      </c>
      <c r="R168" s="61">
        <f t="shared" si="2"/>
        <v>0</v>
      </c>
      <c r="S168" s="61">
        <f t="shared" si="3"/>
        <v>0</v>
      </c>
    </row>
    <row r="169" spans="2:19" x14ac:dyDescent="0.3">
      <c r="B169" s="62"/>
      <c r="C169" s="62"/>
      <c r="D169" s="62"/>
      <c r="E169" s="92" t="s">
        <v>191</v>
      </c>
      <c r="F169" s="156" t="s">
        <v>192</v>
      </c>
      <c r="G169" s="157"/>
      <c r="H169" s="157"/>
      <c r="I169" s="157"/>
      <c r="J169" s="157"/>
      <c r="K169" s="157"/>
      <c r="L169" s="157"/>
      <c r="M169" s="157"/>
      <c r="N169" s="157"/>
      <c r="O169" s="158"/>
      <c r="Q169" s="61">
        <f t="shared" si="4"/>
        <v>0</v>
      </c>
      <c r="R169" s="61">
        <f t="shared" si="2"/>
        <v>0</v>
      </c>
      <c r="S169" s="61">
        <f t="shared" si="3"/>
        <v>0</v>
      </c>
    </row>
    <row r="170" spans="2:19" x14ac:dyDescent="0.3">
      <c r="B170" s="62"/>
      <c r="C170" s="62"/>
      <c r="D170" s="62"/>
      <c r="E170" s="92" t="s">
        <v>193</v>
      </c>
      <c r="F170" s="156" t="s">
        <v>194</v>
      </c>
      <c r="G170" s="157"/>
      <c r="H170" s="157"/>
      <c r="I170" s="157"/>
      <c r="J170" s="157"/>
      <c r="K170" s="157"/>
      <c r="L170" s="157"/>
      <c r="M170" s="157"/>
      <c r="N170" s="157"/>
      <c r="O170" s="158"/>
      <c r="Q170" s="61">
        <f t="shared" si="4"/>
        <v>0</v>
      </c>
      <c r="R170" s="61">
        <f t="shared" si="2"/>
        <v>0</v>
      </c>
      <c r="S170" s="61">
        <f t="shared" si="3"/>
        <v>0</v>
      </c>
    </row>
    <row r="171" spans="2:19" x14ac:dyDescent="0.3">
      <c r="B171" s="62"/>
      <c r="C171" s="62"/>
      <c r="D171" s="62"/>
      <c r="E171" s="92" t="s">
        <v>195</v>
      </c>
      <c r="F171" s="156" t="s">
        <v>196</v>
      </c>
      <c r="G171" s="157"/>
      <c r="H171" s="157"/>
      <c r="I171" s="157"/>
      <c r="J171" s="157"/>
      <c r="K171" s="157"/>
      <c r="L171" s="157"/>
      <c r="M171" s="157"/>
      <c r="N171" s="157"/>
      <c r="O171" s="158"/>
      <c r="Q171" s="61">
        <f t="shared" si="4"/>
        <v>0</v>
      </c>
      <c r="R171" s="61">
        <f t="shared" si="2"/>
        <v>0</v>
      </c>
      <c r="S171" s="61">
        <f t="shared" si="3"/>
        <v>0</v>
      </c>
    </row>
    <row r="172" spans="2:19" x14ac:dyDescent="0.3">
      <c r="B172" s="108"/>
      <c r="C172" s="109"/>
      <c r="D172" s="110"/>
      <c r="E172" s="95">
        <v>5.7</v>
      </c>
      <c r="F172" s="163" t="s">
        <v>197</v>
      </c>
      <c r="G172" s="164"/>
      <c r="H172" s="164"/>
      <c r="I172" s="164"/>
      <c r="J172" s="164"/>
      <c r="K172" s="164"/>
      <c r="L172" s="164"/>
      <c r="M172" s="164"/>
      <c r="N172" s="164"/>
      <c r="O172" s="165"/>
      <c r="Q172" s="61">
        <f t="shared" si="4"/>
        <v>0</v>
      </c>
      <c r="R172" s="61">
        <f t="shared" si="2"/>
        <v>0</v>
      </c>
      <c r="S172" s="61">
        <f t="shared" si="3"/>
        <v>0</v>
      </c>
    </row>
    <row r="173" spans="2:19" x14ac:dyDescent="0.3">
      <c r="B173" s="62"/>
      <c r="C173" s="62"/>
      <c r="D173" s="62"/>
      <c r="E173" s="92" t="s">
        <v>198</v>
      </c>
      <c r="F173" s="156" t="s">
        <v>199</v>
      </c>
      <c r="G173" s="157"/>
      <c r="H173" s="157"/>
      <c r="I173" s="157"/>
      <c r="J173" s="157"/>
      <c r="K173" s="157"/>
      <c r="L173" s="157"/>
      <c r="M173" s="157"/>
      <c r="N173" s="157"/>
      <c r="O173" s="158"/>
      <c r="Q173" s="61">
        <f t="shared" si="4"/>
        <v>0</v>
      </c>
      <c r="R173" s="61">
        <f t="shared" si="2"/>
        <v>0</v>
      </c>
      <c r="S173" s="61">
        <f t="shared" si="3"/>
        <v>0</v>
      </c>
    </row>
    <row r="174" spans="2:19" x14ac:dyDescent="0.3">
      <c r="B174" s="62"/>
      <c r="C174" s="62"/>
      <c r="D174" s="62"/>
      <c r="E174" s="92" t="s">
        <v>200</v>
      </c>
      <c r="F174" s="156" t="s">
        <v>201</v>
      </c>
      <c r="G174" s="157"/>
      <c r="H174" s="157"/>
      <c r="I174" s="157"/>
      <c r="J174" s="157"/>
      <c r="K174" s="157"/>
      <c r="L174" s="157"/>
      <c r="M174" s="157"/>
      <c r="N174" s="157"/>
      <c r="O174" s="158"/>
      <c r="Q174" s="61">
        <f t="shared" si="4"/>
        <v>0</v>
      </c>
      <c r="R174" s="61">
        <f t="shared" si="2"/>
        <v>0</v>
      </c>
      <c r="S174" s="61">
        <f t="shared" si="3"/>
        <v>0</v>
      </c>
    </row>
    <row r="175" spans="2:19" x14ac:dyDescent="0.3">
      <c r="B175" s="62"/>
      <c r="C175" s="62"/>
      <c r="D175" s="62"/>
      <c r="E175" s="92" t="s">
        <v>202</v>
      </c>
      <c r="F175" s="156" t="s">
        <v>203</v>
      </c>
      <c r="G175" s="157"/>
      <c r="H175" s="157"/>
      <c r="I175" s="157"/>
      <c r="J175" s="157"/>
      <c r="K175" s="157"/>
      <c r="L175" s="157"/>
      <c r="M175" s="157"/>
      <c r="N175" s="157"/>
      <c r="O175" s="158"/>
      <c r="Q175" s="61">
        <f t="shared" si="4"/>
        <v>0</v>
      </c>
      <c r="R175" s="61">
        <f t="shared" si="2"/>
        <v>0</v>
      </c>
      <c r="S175" s="61">
        <f t="shared" si="3"/>
        <v>0</v>
      </c>
    </row>
    <row r="176" spans="2:19" x14ac:dyDescent="0.3">
      <c r="B176" s="62"/>
      <c r="C176" s="62"/>
      <c r="D176" s="62"/>
      <c r="E176" s="92" t="s">
        <v>204</v>
      </c>
      <c r="F176" s="156" t="s">
        <v>205</v>
      </c>
      <c r="G176" s="157"/>
      <c r="H176" s="157"/>
      <c r="I176" s="157"/>
      <c r="J176" s="157"/>
      <c r="K176" s="157"/>
      <c r="L176" s="157"/>
      <c r="M176" s="157"/>
      <c r="N176" s="157"/>
      <c r="O176" s="158"/>
      <c r="Q176" s="61">
        <f t="shared" si="4"/>
        <v>0</v>
      </c>
      <c r="R176" s="61">
        <f t="shared" si="2"/>
        <v>0</v>
      </c>
      <c r="S176" s="61">
        <f t="shared" si="3"/>
        <v>0</v>
      </c>
    </row>
    <row r="177" spans="2:19" x14ac:dyDescent="0.3">
      <c r="B177" s="62"/>
      <c r="C177" s="62"/>
      <c r="D177" s="62"/>
      <c r="E177" s="92" t="s">
        <v>206</v>
      </c>
      <c r="F177" s="156" t="s">
        <v>207</v>
      </c>
      <c r="G177" s="157"/>
      <c r="H177" s="157"/>
      <c r="I177" s="157"/>
      <c r="J177" s="157"/>
      <c r="K177" s="157"/>
      <c r="L177" s="157"/>
      <c r="M177" s="157"/>
      <c r="N177" s="157"/>
      <c r="O177" s="158"/>
      <c r="Q177" s="61">
        <f t="shared" si="4"/>
        <v>0</v>
      </c>
      <c r="R177" s="61">
        <f t="shared" si="2"/>
        <v>0</v>
      </c>
      <c r="S177" s="61">
        <f t="shared" si="3"/>
        <v>0</v>
      </c>
    </row>
    <row r="178" spans="2:19" x14ac:dyDescent="0.3">
      <c r="B178" s="62"/>
      <c r="C178" s="62"/>
      <c r="D178" s="62"/>
      <c r="E178" s="92" t="s">
        <v>208</v>
      </c>
      <c r="F178" s="156" t="s">
        <v>209</v>
      </c>
      <c r="G178" s="157"/>
      <c r="H178" s="157"/>
      <c r="I178" s="157"/>
      <c r="J178" s="157"/>
      <c r="K178" s="157"/>
      <c r="L178" s="157"/>
      <c r="M178" s="157"/>
      <c r="N178" s="157"/>
      <c r="O178" s="158"/>
      <c r="Q178" s="61">
        <f t="shared" si="4"/>
        <v>0</v>
      </c>
      <c r="R178" s="61">
        <f t="shared" si="2"/>
        <v>0</v>
      </c>
      <c r="S178" s="61">
        <f t="shared" si="3"/>
        <v>0</v>
      </c>
    </row>
    <row r="179" spans="2:19" x14ac:dyDescent="0.3">
      <c r="B179" s="62"/>
      <c r="C179" s="62"/>
      <c r="D179" s="62"/>
      <c r="E179" s="92" t="s">
        <v>210</v>
      </c>
      <c r="F179" s="156" t="s">
        <v>211</v>
      </c>
      <c r="G179" s="157"/>
      <c r="H179" s="157"/>
      <c r="I179" s="157"/>
      <c r="J179" s="157"/>
      <c r="K179" s="157"/>
      <c r="L179" s="157"/>
      <c r="M179" s="157"/>
      <c r="N179" s="157"/>
      <c r="O179" s="158"/>
      <c r="Q179" s="61">
        <f t="shared" si="4"/>
        <v>0</v>
      </c>
      <c r="R179" s="61">
        <f t="shared" ref="R179:R196" si="5">IF(C179="X",1,0)</f>
        <v>0</v>
      </c>
      <c r="S179" s="61">
        <f t="shared" ref="S179:S196" si="6">IF(D179="X",1,0)</f>
        <v>0</v>
      </c>
    </row>
    <row r="180" spans="2:19" x14ac:dyDescent="0.3">
      <c r="B180" s="62"/>
      <c r="C180" s="62"/>
      <c r="D180" s="62"/>
      <c r="E180" s="92" t="s">
        <v>212</v>
      </c>
      <c r="F180" s="156" t="s">
        <v>213</v>
      </c>
      <c r="G180" s="157"/>
      <c r="H180" s="157"/>
      <c r="I180" s="157"/>
      <c r="J180" s="157"/>
      <c r="K180" s="157"/>
      <c r="L180" s="157"/>
      <c r="M180" s="157"/>
      <c r="N180" s="157"/>
      <c r="O180" s="158"/>
      <c r="Q180" s="61">
        <f t="shared" si="4"/>
        <v>0</v>
      </c>
      <c r="R180" s="61">
        <f t="shared" si="5"/>
        <v>0</v>
      </c>
      <c r="S180" s="61">
        <f t="shared" si="6"/>
        <v>0</v>
      </c>
    </row>
    <row r="181" spans="2:19" x14ac:dyDescent="0.3">
      <c r="B181" s="166" t="s">
        <v>214</v>
      </c>
      <c r="C181" s="167"/>
      <c r="D181" s="167"/>
      <c r="E181" s="161"/>
      <c r="F181" s="161"/>
      <c r="G181" s="161"/>
      <c r="H181" s="161"/>
      <c r="I181" s="161"/>
      <c r="J181" s="161"/>
      <c r="K181" s="161"/>
      <c r="L181" s="161"/>
      <c r="M181" s="161"/>
      <c r="N181" s="161"/>
      <c r="O181" s="162"/>
      <c r="Q181" s="61">
        <f t="shared" si="4"/>
        <v>0</v>
      </c>
      <c r="R181" s="61">
        <f t="shared" si="5"/>
        <v>0</v>
      </c>
      <c r="S181" s="61">
        <f t="shared" si="6"/>
        <v>0</v>
      </c>
    </row>
    <row r="182" spans="2:19" x14ac:dyDescent="0.3">
      <c r="B182" s="62"/>
      <c r="C182" s="62"/>
      <c r="D182" s="62"/>
      <c r="E182" s="91">
        <v>6.1</v>
      </c>
      <c r="F182" s="156" t="s">
        <v>215</v>
      </c>
      <c r="G182" s="157"/>
      <c r="H182" s="157"/>
      <c r="I182" s="157"/>
      <c r="J182" s="157"/>
      <c r="K182" s="157"/>
      <c r="L182" s="157"/>
      <c r="M182" s="157"/>
      <c r="N182" s="157"/>
      <c r="O182" s="158"/>
      <c r="Q182" s="61">
        <f t="shared" si="4"/>
        <v>0</v>
      </c>
      <c r="R182" s="61">
        <f t="shared" si="5"/>
        <v>0</v>
      </c>
      <c r="S182" s="61">
        <f t="shared" si="6"/>
        <v>0</v>
      </c>
    </row>
    <row r="183" spans="2:19" x14ac:dyDescent="0.3">
      <c r="B183" s="62"/>
      <c r="C183" s="62"/>
      <c r="D183" s="62"/>
      <c r="E183" s="92">
        <v>6.2</v>
      </c>
      <c r="F183" s="156" t="s">
        <v>216</v>
      </c>
      <c r="G183" s="157"/>
      <c r="H183" s="157"/>
      <c r="I183" s="157"/>
      <c r="J183" s="157"/>
      <c r="K183" s="157"/>
      <c r="L183" s="157"/>
      <c r="M183" s="157"/>
      <c r="N183" s="157"/>
      <c r="O183" s="158"/>
      <c r="Q183" s="61">
        <f t="shared" si="4"/>
        <v>0</v>
      </c>
      <c r="R183" s="61">
        <f t="shared" si="5"/>
        <v>0</v>
      </c>
      <c r="S183" s="61">
        <f t="shared" si="6"/>
        <v>0</v>
      </c>
    </row>
    <row r="184" spans="2:19" x14ac:dyDescent="0.3">
      <c r="B184" s="62"/>
      <c r="C184" s="62"/>
      <c r="D184" s="62"/>
      <c r="E184" s="93">
        <v>6.3</v>
      </c>
      <c r="F184" s="156" t="s">
        <v>217</v>
      </c>
      <c r="G184" s="157"/>
      <c r="H184" s="157"/>
      <c r="I184" s="157"/>
      <c r="J184" s="157"/>
      <c r="K184" s="157"/>
      <c r="L184" s="157"/>
      <c r="M184" s="157"/>
      <c r="N184" s="157"/>
      <c r="O184" s="158"/>
      <c r="Q184" s="61">
        <f t="shared" si="4"/>
        <v>0</v>
      </c>
      <c r="R184" s="61">
        <f t="shared" si="5"/>
        <v>0</v>
      </c>
      <c r="S184" s="61">
        <f t="shared" si="6"/>
        <v>0</v>
      </c>
    </row>
    <row r="185" spans="2:19" x14ac:dyDescent="0.3">
      <c r="B185" s="166" t="s">
        <v>218</v>
      </c>
      <c r="C185" s="167"/>
      <c r="D185" s="167"/>
      <c r="E185" s="161"/>
      <c r="F185" s="161"/>
      <c r="G185" s="161"/>
      <c r="H185" s="161"/>
      <c r="I185" s="161"/>
      <c r="J185" s="161"/>
      <c r="K185" s="161"/>
      <c r="L185" s="161"/>
      <c r="M185" s="161"/>
      <c r="N185" s="161"/>
      <c r="O185" s="162"/>
      <c r="Q185" s="61">
        <f t="shared" si="4"/>
        <v>0</v>
      </c>
      <c r="R185" s="61">
        <f t="shared" si="5"/>
        <v>0</v>
      </c>
      <c r="S185" s="61">
        <f t="shared" si="6"/>
        <v>0</v>
      </c>
    </row>
    <row r="186" spans="2:19" x14ac:dyDescent="0.3">
      <c r="B186" s="62"/>
      <c r="C186" s="62"/>
      <c r="D186" s="62"/>
      <c r="E186" s="91">
        <v>7.1</v>
      </c>
      <c r="F186" s="156" t="s">
        <v>219</v>
      </c>
      <c r="G186" s="157"/>
      <c r="H186" s="157"/>
      <c r="I186" s="157"/>
      <c r="J186" s="157"/>
      <c r="K186" s="157"/>
      <c r="L186" s="157"/>
      <c r="M186" s="157"/>
      <c r="N186" s="157"/>
      <c r="O186" s="158"/>
      <c r="Q186" s="61">
        <f t="shared" si="4"/>
        <v>0</v>
      </c>
      <c r="R186" s="61">
        <f t="shared" si="5"/>
        <v>0</v>
      </c>
      <c r="S186" s="61">
        <f t="shared" si="6"/>
        <v>0</v>
      </c>
    </row>
    <row r="187" spans="2:19" x14ac:dyDescent="0.3">
      <c r="B187" s="62"/>
      <c r="C187" s="62"/>
      <c r="D187" s="62"/>
      <c r="E187" s="92">
        <v>7.2</v>
      </c>
      <c r="F187" s="156" t="s">
        <v>220</v>
      </c>
      <c r="G187" s="157"/>
      <c r="H187" s="157"/>
      <c r="I187" s="157"/>
      <c r="J187" s="157"/>
      <c r="K187" s="157"/>
      <c r="L187" s="157"/>
      <c r="M187" s="157"/>
      <c r="N187" s="157"/>
      <c r="O187" s="158"/>
      <c r="Q187" s="61">
        <f t="shared" si="4"/>
        <v>0</v>
      </c>
      <c r="R187" s="61">
        <f t="shared" si="5"/>
        <v>0</v>
      </c>
      <c r="S187" s="61">
        <f t="shared" si="6"/>
        <v>0</v>
      </c>
    </row>
    <row r="188" spans="2:19" x14ac:dyDescent="0.3">
      <c r="B188" s="62"/>
      <c r="C188" s="62"/>
      <c r="D188" s="62"/>
      <c r="E188" s="92">
        <v>7.3</v>
      </c>
      <c r="F188" s="156" t="s">
        <v>221</v>
      </c>
      <c r="G188" s="157"/>
      <c r="H188" s="157"/>
      <c r="I188" s="157"/>
      <c r="J188" s="157"/>
      <c r="K188" s="157"/>
      <c r="L188" s="157"/>
      <c r="M188" s="157"/>
      <c r="N188" s="157"/>
      <c r="O188" s="158"/>
      <c r="Q188" s="61">
        <f t="shared" si="4"/>
        <v>0</v>
      </c>
      <c r="R188" s="61">
        <f t="shared" si="5"/>
        <v>0</v>
      </c>
      <c r="S188" s="61">
        <f t="shared" si="6"/>
        <v>0</v>
      </c>
    </row>
    <row r="189" spans="2:19" x14ac:dyDescent="0.3">
      <c r="B189" s="62"/>
      <c r="C189" s="62"/>
      <c r="D189" s="62"/>
      <c r="E189" s="93">
        <v>7.4</v>
      </c>
      <c r="F189" s="156" t="s">
        <v>222</v>
      </c>
      <c r="G189" s="157"/>
      <c r="H189" s="157"/>
      <c r="I189" s="157"/>
      <c r="J189" s="157"/>
      <c r="K189" s="157"/>
      <c r="L189" s="157"/>
      <c r="M189" s="157"/>
      <c r="N189" s="157"/>
      <c r="O189" s="158"/>
      <c r="Q189" s="61">
        <f t="shared" si="4"/>
        <v>0</v>
      </c>
      <c r="R189" s="61">
        <f t="shared" si="5"/>
        <v>0</v>
      </c>
      <c r="S189" s="61">
        <f t="shared" si="6"/>
        <v>0</v>
      </c>
    </row>
    <row r="190" spans="2:19" x14ac:dyDescent="0.3">
      <c r="B190" s="159" t="s">
        <v>223</v>
      </c>
      <c r="C190" s="160"/>
      <c r="D190" s="160"/>
      <c r="E190" s="161"/>
      <c r="F190" s="161"/>
      <c r="G190" s="161"/>
      <c r="H190" s="161"/>
      <c r="I190" s="161"/>
      <c r="J190" s="161"/>
      <c r="K190" s="161"/>
      <c r="L190" s="161"/>
      <c r="M190" s="161"/>
      <c r="N190" s="161"/>
      <c r="O190" s="162"/>
      <c r="Q190" s="61">
        <f t="shared" si="4"/>
        <v>0</v>
      </c>
      <c r="R190" s="61">
        <f t="shared" si="5"/>
        <v>0</v>
      </c>
      <c r="S190" s="61">
        <f t="shared" si="6"/>
        <v>0</v>
      </c>
    </row>
    <row r="191" spans="2:19" x14ac:dyDescent="0.3">
      <c r="B191" s="62"/>
      <c r="C191" s="62"/>
      <c r="D191" s="62"/>
      <c r="E191" s="99">
        <v>8.1</v>
      </c>
      <c r="F191" s="156" t="s">
        <v>224</v>
      </c>
      <c r="G191" s="157"/>
      <c r="H191" s="157"/>
      <c r="I191" s="157"/>
      <c r="J191" s="157"/>
      <c r="K191" s="157"/>
      <c r="L191" s="157"/>
      <c r="M191" s="157"/>
      <c r="N191" s="157"/>
      <c r="O191" s="158"/>
      <c r="Q191" s="61">
        <f t="shared" si="4"/>
        <v>0</v>
      </c>
      <c r="R191" s="61">
        <f t="shared" si="5"/>
        <v>0</v>
      </c>
      <c r="S191" s="61">
        <f t="shared" si="6"/>
        <v>0</v>
      </c>
    </row>
    <row r="192" spans="2:19" x14ac:dyDescent="0.3">
      <c r="B192" s="108"/>
      <c r="C192" s="109"/>
      <c r="D192" s="110"/>
      <c r="E192" s="95">
        <v>8.1999999999999993</v>
      </c>
      <c r="F192" s="163" t="s">
        <v>225</v>
      </c>
      <c r="G192" s="164"/>
      <c r="H192" s="164"/>
      <c r="I192" s="164"/>
      <c r="J192" s="164"/>
      <c r="K192" s="164"/>
      <c r="L192" s="164"/>
      <c r="M192" s="164"/>
      <c r="N192" s="164"/>
      <c r="O192" s="165"/>
      <c r="Q192" s="61">
        <f t="shared" si="4"/>
        <v>0</v>
      </c>
      <c r="R192" s="61">
        <f t="shared" si="5"/>
        <v>0</v>
      </c>
      <c r="S192" s="61">
        <f t="shared" si="6"/>
        <v>0</v>
      </c>
    </row>
    <row r="193" spans="1:19" x14ac:dyDescent="0.3">
      <c r="B193" s="62"/>
      <c r="C193" s="62"/>
      <c r="D193" s="62"/>
      <c r="E193" s="100" t="s">
        <v>226</v>
      </c>
      <c r="F193" s="156" t="s">
        <v>227</v>
      </c>
      <c r="G193" s="157"/>
      <c r="H193" s="157"/>
      <c r="I193" s="157"/>
      <c r="J193" s="157"/>
      <c r="K193" s="157"/>
      <c r="L193" s="157"/>
      <c r="M193" s="157"/>
      <c r="N193" s="157"/>
      <c r="O193" s="158"/>
      <c r="Q193" s="61">
        <f t="shared" si="4"/>
        <v>0</v>
      </c>
      <c r="R193" s="61">
        <f t="shared" si="5"/>
        <v>0</v>
      </c>
      <c r="S193" s="61">
        <f t="shared" si="6"/>
        <v>0</v>
      </c>
    </row>
    <row r="194" spans="1:19" x14ac:dyDescent="0.3">
      <c r="B194" s="62"/>
      <c r="C194" s="62"/>
      <c r="D194" s="62"/>
      <c r="E194" s="100" t="s">
        <v>228</v>
      </c>
      <c r="F194" s="156" t="s">
        <v>229</v>
      </c>
      <c r="G194" s="157"/>
      <c r="H194" s="157"/>
      <c r="I194" s="157"/>
      <c r="J194" s="157"/>
      <c r="K194" s="157"/>
      <c r="L194" s="157"/>
      <c r="M194" s="157"/>
      <c r="N194" s="157"/>
      <c r="O194" s="158"/>
      <c r="Q194" s="61">
        <f t="shared" si="4"/>
        <v>0</v>
      </c>
      <c r="R194" s="61">
        <f t="shared" si="5"/>
        <v>0</v>
      </c>
      <c r="S194" s="61">
        <f t="shared" si="6"/>
        <v>0</v>
      </c>
    </row>
    <row r="195" spans="1:19" x14ac:dyDescent="0.3">
      <c r="B195" s="62"/>
      <c r="C195" s="62"/>
      <c r="D195" s="62"/>
      <c r="E195" s="100" t="s">
        <v>230</v>
      </c>
      <c r="F195" s="156" t="s">
        <v>231</v>
      </c>
      <c r="G195" s="157"/>
      <c r="H195" s="157"/>
      <c r="I195" s="157"/>
      <c r="J195" s="157"/>
      <c r="K195" s="157"/>
      <c r="L195" s="157"/>
      <c r="M195" s="157"/>
      <c r="N195" s="157"/>
      <c r="O195" s="158"/>
      <c r="Q195" s="61">
        <f t="shared" si="4"/>
        <v>0</v>
      </c>
      <c r="R195" s="61">
        <f t="shared" si="5"/>
        <v>0</v>
      </c>
      <c r="S195" s="61">
        <f t="shared" si="6"/>
        <v>0</v>
      </c>
    </row>
    <row r="196" spans="1:19" x14ac:dyDescent="0.3">
      <c r="B196" s="62"/>
      <c r="C196" s="62"/>
      <c r="D196" s="62"/>
      <c r="E196" s="100" t="s">
        <v>232</v>
      </c>
      <c r="F196" s="156" t="s">
        <v>233</v>
      </c>
      <c r="G196" s="157"/>
      <c r="H196" s="157"/>
      <c r="I196" s="157"/>
      <c r="J196" s="157"/>
      <c r="K196" s="157"/>
      <c r="L196" s="157"/>
      <c r="M196" s="157"/>
      <c r="N196" s="157"/>
      <c r="O196" s="158"/>
      <c r="Q196" s="61">
        <f t="shared" si="4"/>
        <v>0</v>
      </c>
      <c r="R196" s="61">
        <f t="shared" si="5"/>
        <v>0</v>
      </c>
      <c r="S196" s="61">
        <f t="shared" si="6"/>
        <v>0</v>
      </c>
    </row>
    <row r="197" spans="1:19" ht="9" customHeight="1" thickBot="1" x14ac:dyDescent="0.35">
      <c r="K197" s="53"/>
      <c r="L197" s="87"/>
      <c r="M197" s="87"/>
      <c r="N197" s="87"/>
      <c r="O197" s="87"/>
      <c r="P197" s="87"/>
      <c r="Q197" s="37"/>
    </row>
    <row r="198" spans="1:19" ht="17.25" thickBot="1" x14ac:dyDescent="0.35">
      <c r="B198" s="129">
        <f>SUM(Q99:Q196)</f>
        <v>0</v>
      </c>
      <c r="C198" s="129">
        <f>SUM(R99:R196)</f>
        <v>0</v>
      </c>
      <c r="D198" s="129">
        <f>SUM(S99:S196)</f>
        <v>0</v>
      </c>
      <c r="E198" s="92"/>
      <c r="F198" s="101" t="s">
        <v>28</v>
      </c>
      <c r="G198" s="97"/>
      <c r="H198" s="97"/>
      <c r="I198" s="101" t="str">
        <f>IF(AND(D198&gt;=5,C198&gt;=5),"Project can score five (5) points",IF(D198&gt;=10,"Project can score seven (7) points",""))</f>
        <v/>
      </c>
      <c r="J198" s="97"/>
      <c r="K198" s="97"/>
      <c r="L198" s="97"/>
      <c r="M198" s="97"/>
      <c r="N198" s="97"/>
      <c r="O198" s="98"/>
      <c r="Q198" s="37"/>
    </row>
    <row r="199" spans="1:19" ht="6" customHeight="1" x14ac:dyDescent="0.3">
      <c r="K199" s="53"/>
      <c r="L199" s="87"/>
      <c r="M199" s="87"/>
      <c r="N199" s="87"/>
      <c r="O199" s="87"/>
      <c r="P199" s="87"/>
      <c r="Q199" s="87"/>
      <c r="R199" s="87"/>
      <c r="S199" s="87"/>
    </row>
    <row r="200" spans="1:19" x14ac:dyDescent="0.3">
      <c r="B200" s="47" t="s">
        <v>235</v>
      </c>
      <c r="Q200" s="38"/>
      <c r="R200" s="39"/>
    </row>
    <row r="201" spans="1:19" ht="47.25" customHeight="1" x14ac:dyDescent="0.3">
      <c r="B201" s="178"/>
      <c r="C201" s="179"/>
      <c r="D201" s="179"/>
      <c r="E201" s="179"/>
      <c r="F201" s="179"/>
      <c r="G201" s="179"/>
      <c r="H201" s="179"/>
      <c r="I201" s="179"/>
      <c r="J201" s="179"/>
      <c r="K201" s="179"/>
      <c r="L201" s="179"/>
      <c r="M201" s="179"/>
      <c r="N201" s="179"/>
      <c r="O201" s="180"/>
      <c r="Q201" s="38"/>
      <c r="R201" s="39">
        <v>1000</v>
      </c>
    </row>
    <row r="202" spans="1:19" x14ac:dyDescent="0.3">
      <c r="B202" s="48" t="s">
        <v>47</v>
      </c>
      <c r="C202" s="49"/>
      <c r="D202" s="49">
        <f>R201-LEN(B201)</f>
        <v>1000</v>
      </c>
      <c r="Q202" s="38"/>
      <c r="R202" s="39"/>
    </row>
    <row r="203" spans="1:19" ht="22.5" customHeight="1" thickBot="1" x14ac:dyDescent="0.4">
      <c r="B203" s="146" t="s">
        <v>251</v>
      </c>
      <c r="C203" s="146"/>
      <c r="D203" s="146"/>
      <c r="E203" s="146"/>
      <c r="F203" s="146"/>
      <c r="G203" s="146"/>
      <c r="H203" s="146"/>
      <c r="I203" s="146"/>
      <c r="J203" s="146"/>
      <c r="K203" s="146"/>
      <c r="L203" s="146"/>
      <c r="M203" s="146"/>
      <c r="N203" s="146"/>
      <c r="O203" s="146"/>
      <c r="Q203" s="37"/>
    </row>
    <row r="204" spans="1:19" ht="66" customHeight="1" thickBot="1" x14ac:dyDescent="0.35">
      <c r="A204" s="120"/>
      <c r="B204" s="152" t="s">
        <v>281</v>
      </c>
      <c r="C204" s="153"/>
      <c r="D204" s="153"/>
      <c r="E204" s="153"/>
      <c r="F204" s="153"/>
      <c r="G204" s="153"/>
      <c r="H204" s="153"/>
      <c r="I204" s="153"/>
      <c r="J204" s="153"/>
      <c r="K204" s="153"/>
      <c r="L204" s="153"/>
      <c r="M204" s="153"/>
      <c r="N204" s="153"/>
      <c r="O204" s="153"/>
      <c r="P204" s="120"/>
      <c r="Q204" s="37"/>
    </row>
    <row r="205" spans="1:19" x14ac:dyDescent="0.3">
      <c r="B205" s="111"/>
      <c r="C205" s="112"/>
      <c r="D205" s="112"/>
      <c r="E205" s="112"/>
      <c r="F205" s="112"/>
      <c r="G205" s="112"/>
      <c r="H205" s="112"/>
      <c r="I205" s="113" t="str">
        <f>IF(SUM(Q207:S222)&lt;5,"A minimum of "&amp;5-SUM(Q207:S222)&amp;" more project amenities must be selected","")</f>
        <v>A minimum of 5 more project amenities must be selected</v>
      </c>
      <c r="J205" s="114"/>
      <c r="K205" s="112"/>
      <c r="L205" s="112"/>
      <c r="M205" s="112"/>
      <c r="N205" s="112"/>
      <c r="O205" s="112"/>
      <c r="P205" s="112"/>
      <c r="Q205" s="112"/>
      <c r="R205" s="112"/>
      <c r="S205" s="112"/>
    </row>
    <row r="206" spans="1:19" x14ac:dyDescent="0.3">
      <c r="A206" s="116" t="s">
        <v>253</v>
      </c>
      <c r="B206" s="111"/>
      <c r="C206" s="116"/>
      <c r="D206" s="112"/>
      <c r="E206" s="112"/>
      <c r="F206" s="112"/>
      <c r="G206" s="116" t="s">
        <v>254</v>
      </c>
      <c r="H206" s="112"/>
      <c r="I206" s="113"/>
      <c r="J206" s="114"/>
      <c r="K206" s="116"/>
      <c r="L206" s="112" t="s">
        <v>276</v>
      </c>
      <c r="M206" s="112"/>
      <c r="N206" s="112"/>
      <c r="O206" s="112"/>
      <c r="P206" s="112"/>
      <c r="Q206" s="112"/>
      <c r="R206" s="112" t="s">
        <v>39</v>
      </c>
      <c r="S206" s="112"/>
    </row>
    <row r="207" spans="1:19" ht="37.5" customHeight="1" x14ac:dyDescent="0.3">
      <c r="A207" s="115"/>
      <c r="B207" s="149" t="s">
        <v>236</v>
      </c>
      <c r="C207" s="150"/>
      <c r="D207" s="150"/>
      <c r="E207" s="151"/>
      <c r="G207" s="115"/>
      <c r="H207" s="148" t="s">
        <v>258</v>
      </c>
      <c r="I207" s="148"/>
      <c r="J207" s="148"/>
      <c r="L207" s="115"/>
      <c r="M207" s="148" t="s">
        <v>266</v>
      </c>
      <c r="N207" s="148"/>
      <c r="O207" s="148"/>
      <c r="P207" s="148"/>
      <c r="Q207" s="61">
        <f>IF(A207="X",1,0)</f>
        <v>0</v>
      </c>
      <c r="R207" s="61">
        <f>IF(G207="X",1,0)</f>
        <v>0</v>
      </c>
      <c r="S207" s="61">
        <f>IF(L207="X",1,0)</f>
        <v>0</v>
      </c>
    </row>
    <row r="208" spans="1:19" ht="36.75" customHeight="1" x14ac:dyDescent="0.3">
      <c r="A208" s="115"/>
      <c r="B208" s="149" t="s">
        <v>238</v>
      </c>
      <c r="C208" s="150"/>
      <c r="D208" s="150"/>
      <c r="E208" s="151"/>
      <c r="G208" s="115"/>
      <c r="H208" s="148" t="s">
        <v>242</v>
      </c>
      <c r="I208" s="148"/>
      <c r="J208" s="148"/>
      <c r="L208" s="115"/>
      <c r="M208" s="148" t="s">
        <v>239</v>
      </c>
      <c r="N208" s="148"/>
      <c r="O208" s="148"/>
      <c r="P208" s="148"/>
      <c r="Q208" s="61">
        <f t="shared" ref="Q208:Q215" si="7">IF(A208="X",1,0)</f>
        <v>0</v>
      </c>
      <c r="R208" s="61">
        <f t="shared" ref="R208:R219" si="8">IF(G208="X",1,0)</f>
        <v>0</v>
      </c>
      <c r="S208" s="61">
        <f t="shared" ref="S208:S222" si="9">IF(L208="X",1,0)</f>
        <v>0</v>
      </c>
    </row>
    <row r="209" spans="1:19" ht="47.25" customHeight="1" x14ac:dyDescent="0.3">
      <c r="A209" s="115"/>
      <c r="B209" s="149" t="s">
        <v>255</v>
      </c>
      <c r="C209" s="150"/>
      <c r="D209" s="150"/>
      <c r="E209" s="151"/>
      <c r="G209" s="115"/>
      <c r="H209" s="148" t="s">
        <v>259</v>
      </c>
      <c r="I209" s="148"/>
      <c r="J209" s="148"/>
      <c r="L209" s="115"/>
      <c r="M209" s="148" t="s">
        <v>246</v>
      </c>
      <c r="N209" s="148"/>
      <c r="O209" s="148"/>
      <c r="P209" s="148"/>
      <c r="Q209" s="61">
        <f t="shared" si="7"/>
        <v>0</v>
      </c>
      <c r="R209" s="61">
        <f t="shared" si="8"/>
        <v>0</v>
      </c>
      <c r="S209" s="61">
        <f t="shared" si="9"/>
        <v>0</v>
      </c>
    </row>
    <row r="210" spans="1:19" ht="35.1" customHeight="1" x14ac:dyDescent="0.3">
      <c r="A210" s="115"/>
      <c r="B210" s="149" t="s">
        <v>256</v>
      </c>
      <c r="C210" s="150"/>
      <c r="D210" s="150"/>
      <c r="E210" s="151"/>
      <c r="G210" s="115"/>
      <c r="H210" s="148" t="s">
        <v>252</v>
      </c>
      <c r="I210" s="148"/>
      <c r="J210" s="148"/>
      <c r="L210" s="115"/>
      <c r="M210" s="148" t="s">
        <v>267</v>
      </c>
      <c r="N210" s="148"/>
      <c r="O210" s="148"/>
      <c r="P210" s="148"/>
      <c r="Q210" s="61">
        <f t="shared" si="7"/>
        <v>0</v>
      </c>
      <c r="R210" s="61">
        <f t="shared" si="8"/>
        <v>0</v>
      </c>
      <c r="S210" s="61">
        <f t="shared" si="9"/>
        <v>0</v>
      </c>
    </row>
    <row r="211" spans="1:19" ht="49.5" customHeight="1" x14ac:dyDescent="0.3">
      <c r="A211" s="115"/>
      <c r="B211" s="149" t="s">
        <v>277</v>
      </c>
      <c r="C211" s="150"/>
      <c r="D211" s="150"/>
      <c r="E211" s="151"/>
      <c r="G211" s="115"/>
      <c r="H211" s="148" t="s">
        <v>260</v>
      </c>
      <c r="I211" s="148"/>
      <c r="J211" s="148"/>
      <c r="L211" s="115"/>
      <c r="M211" s="148" t="s">
        <v>268</v>
      </c>
      <c r="N211" s="148"/>
      <c r="O211" s="148"/>
      <c r="P211" s="148"/>
      <c r="Q211" s="61">
        <f t="shared" si="7"/>
        <v>0</v>
      </c>
      <c r="R211" s="61">
        <f t="shared" si="8"/>
        <v>0</v>
      </c>
      <c r="S211" s="61">
        <f t="shared" si="9"/>
        <v>0</v>
      </c>
    </row>
    <row r="212" spans="1:19" ht="48.75" customHeight="1" x14ac:dyDescent="0.3">
      <c r="A212" s="115"/>
      <c r="B212" s="149" t="s">
        <v>240</v>
      </c>
      <c r="C212" s="150"/>
      <c r="D212" s="150"/>
      <c r="E212" s="151"/>
      <c r="G212" s="115"/>
      <c r="H212" s="148" t="s">
        <v>261</v>
      </c>
      <c r="I212" s="148"/>
      <c r="J212" s="148"/>
      <c r="L212" s="115"/>
      <c r="M212" s="148" t="s">
        <v>282</v>
      </c>
      <c r="N212" s="148"/>
      <c r="O212" s="148"/>
      <c r="P212" s="148"/>
      <c r="Q212" s="61">
        <f t="shared" si="7"/>
        <v>0</v>
      </c>
      <c r="R212" s="61">
        <f t="shared" si="8"/>
        <v>0</v>
      </c>
      <c r="S212" s="61">
        <f t="shared" si="9"/>
        <v>0</v>
      </c>
    </row>
    <row r="213" spans="1:19" ht="31.5" customHeight="1" x14ac:dyDescent="0.3">
      <c r="A213" s="115"/>
      <c r="B213" s="149" t="s">
        <v>241</v>
      </c>
      <c r="C213" s="150"/>
      <c r="D213" s="150"/>
      <c r="E213" s="151"/>
      <c r="G213" s="115"/>
      <c r="H213" s="148" t="s">
        <v>262</v>
      </c>
      <c r="I213" s="148"/>
      <c r="J213" s="148"/>
      <c r="L213" s="115"/>
      <c r="M213" s="148" t="s">
        <v>269</v>
      </c>
      <c r="N213" s="148"/>
      <c r="O213" s="148"/>
      <c r="P213" s="148"/>
      <c r="Q213" s="61">
        <f t="shared" si="7"/>
        <v>0</v>
      </c>
      <c r="R213" s="61">
        <f t="shared" si="8"/>
        <v>0</v>
      </c>
      <c r="S213" s="61">
        <f t="shared" si="9"/>
        <v>0</v>
      </c>
    </row>
    <row r="214" spans="1:19" ht="34.5" customHeight="1" x14ac:dyDescent="0.3">
      <c r="A214" s="115"/>
      <c r="B214" s="149" t="s">
        <v>278</v>
      </c>
      <c r="C214" s="150"/>
      <c r="D214" s="150"/>
      <c r="E214" s="151"/>
      <c r="G214" s="115"/>
      <c r="H214" s="148" t="s">
        <v>263</v>
      </c>
      <c r="I214" s="148"/>
      <c r="J214" s="148"/>
      <c r="L214" s="115"/>
      <c r="M214" s="148" t="s">
        <v>270</v>
      </c>
      <c r="N214" s="148"/>
      <c r="O214" s="148"/>
      <c r="P214" s="148"/>
      <c r="Q214" s="61">
        <f t="shared" si="7"/>
        <v>0</v>
      </c>
      <c r="R214" s="61">
        <f t="shared" si="8"/>
        <v>0</v>
      </c>
      <c r="S214" s="61">
        <f t="shared" si="9"/>
        <v>0</v>
      </c>
    </row>
    <row r="215" spans="1:19" ht="96" customHeight="1" x14ac:dyDescent="0.3">
      <c r="A215" s="115"/>
      <c r="B215" s="149" t="s">
        <v>257</v>
      </c>
      <c r="C215" s="150"/>
      <c r="D215" s="150"/>
      <c r="E215" s="151"/>
      <c r="G215" s="115"/>
      <c r="H215" s="148" t="s">
        <v>283</v>
      </c>
      <c r="I215" s="148"/>
      <c r="J215" s="148"/>
      <c r="L215" s="115"/>
      <c r="M215" s="148" t="s">
        <v>271</v>
      </c>
      <c r="N215" s="148"/>
      <c r="O215" s="148"/>
      <c r="P215" s="148"/>
      <c r="Q215" s="61">
        <f t="shared" si="7"/>
        <v>0</v>
      </c>
      <c r="R215" s="61">
        <f t="shared" si="8"/>
        <v>0</v>
      </c>
      <c r="S215" s="61">
        <f t="shared" si="9"/>
        <v>0</v>
      </c>
    </row>
    <row r="216" spans="1:19" ht="33" customHeight="1" x14ac:dyDescent="0.3">
      <c r="B216" s="48"/>
      <c r="C216" s="48"/>
      <c r="D216" s="48"/>
      <c r="E216" s="48"/>
      <c r="F216" s="48"/>
      <c r="G216" s="115"/>
      <c r="H216" s="148" t="s">
        <v>264</v>
      </c>
      <c r="I216" s="148"/>
      <c r="J216" s="148"/>
      <c r="L216" s="115"/>
      <c r="M216" s="148" t="s">
        <v>249</v>
      </c>
      <c r="N216" s="148"/>
      <c r="O216" s="148"/>
      <c r="P216" s="148"/>
      <c r="Q216" s="61">
        <f>IF(B216="X",1,0)</f>
        <v>0</v>
      </c>
      <c r="R216" s="61">
        <f t="shared" si="8"/>
        <v>0</v>
      </c>
      <c r="S216" s="61">
        <f t="shared" si="9"/>
        <v>0</v>
      </c>
    </row>
    <row r="217" spans="1:19" ht="23.25" customHeight="1" x14ac:dyDescent="0.3">
      <c r="B217" s="48"/>
      <c r="C217" s="48"/>
      <c r="D217" s="48"/>
      <c r="E217" s="48"/>
      <c r="F217" s="48"/>
      <c r="G217" s="115"/>
      <c r="H217" s="148" t="s">
        <v>265</v>
      </c>
      <c r="I217" s="148"/>
      <c r="J217" s="148"/>
      <c r="L217" s="115"/>
      <c r="M217" s="148" t="s">
        <v>272</v>
      </c>
      <c r="N217" s="148"/>
      <c r="O217" s="148"/>
      <c r="P217" s="148"/>
      <c r="Q217" s="61">
        <f>IF(B217="X",1,0)</f>
        <v>0</v>
      </c>
      <c r="R217" s="61">
        <f t="shared" si="8"/>
        <v>0</v>
      </c>
      <c r="S217" s="61">
        <f t="shared" si="9"/>
        <v>0</v>
      </c>
    </row>
    <row r="218" spans="1:19" ht="20.100000000000001" customHeight="1" x14ac:dyDescent="0.3">
      <c r="B218" s="48"/>
      <c r="C218" s="48"/>
      <c r="D218" s="48"/>
      <c r="E218" s="48"/>
      <c r="F218" s="48"/>
      <c r="G218" s="115"/>
      <c r="H218" s="148" t="s">
        <v>243</v>
      </c>
      <c r="I218" s="148"/>
      <c r="J218" s="148"/>
      <c r="L218" s="115"/>
      <c r="M218" s="148" t="s">
        <v>245</v>
      </c>
      <c r="N218" s="148"/>
      <c r="O218" s="148"/>
      <c r="P218" s="148"/>
      <c r="Q218" s="61">
        <f>IF(B218="X",1,0)</f>
        <v>0</v>
      </c>
      <c r="R218" s="61">
        <f t="shared" si="8"/>
        <v>0</v>
      </c>
      <c r="S218" s="61">
        <f t="shared" si="9"/>
        <v>0</v>
      </c>
    </row>
    <row r="219" spans="1:19" ht="19.5" customHeight="1" x14ac:dyDescent="0.3">
      <c r="B219" s="48"/>
      <c r="C219" s="49"/>
      <c r="D219" s="49"/>
      <c r="G219" s="115"/>
      <c r="H219" s="148" t="s">
        <v>244</v>
      </c>
      <c r="I219" s="148"/>
      <c r="J219" s="148"/>
      <c r="L219" s="115"/>
      <c r="M219" s="148" t="s">
        <v>247</v>
      </c>
      <c r="N219" s="148"/>
      <c r="O219" s="148"/>
      <c r="P219" s="148"/>
      <c r="Q219" s="117"/>
      <c r="R219" s="61">
        <f t="shared" si="8"/>
        <v>0</v>
      </c>
      <c r="S219" s="61">
        <f t="shared" si="9"/>
        <v>0</v>
      </c>
    </row>
    <row r="220" spans="1:19" ht="47.25" customHeight="1" x14ac:dyDescent="0.3">
      <c r="B220" s="48"/>
      <c r="C220" s="49"/>
      <c r="D220" s="49"/>
      <c r="L220" s="115"/>
      <c r="M220" s="148" t="s">
        <v>248</v>
      </c>
      <c r="N220" s="148"/>
      <c r="O220" s="148"/>
      <c r="P220" s="148"/>
      <c r="Q220" s="118"/>
      <c r="R220" s="118"/>
      <c r="S220" s="61">
        <f t="shared" si="9"/>
        <v>0</v>
      </c>
    </row>
    <row r="221" spans="1:19" ht="16.5" customHeight="1" x14ac:dyDescent="0.3">
      <c r="B221" s="48"/>
      <c r="C221" s="49"/>
      <c r="D221" s="49"/>
      <c r="L221" s="115"/>
      <c r="M221" s="148" t="s">
        <v>250</v>
      </c>
      <c r="N221" s="148"/>
      <c r="O221" s="148"/>
      <c r="P221" s="148"/>
      <c r="Q221" s="87"/>
      <c r="R221" s="87"/>
      <c r="S221" s="61">
        <f t="shared" si="9"/>
        <v>0</v>
      </c>
    </row>
    <row r="222" spans="1:19" ht="16.5" customHeight="1" x14ac:dyDescent="0.3">
      <c r="B222" s="48"/>
      <c r="C222" s="49"/>
      <c r="D222" s="49"/>
      <c r="L222" s="115"/>
      <c r="M222" s="148" t="s">
        <v>237</v>
      </c>
      <c r="N222" s="148"/>
      <c r="O222" s="148"/>
      <c r="P222" s="148"/>
      <c r="Q222" s="87"/>
      <c r="R222" s="87"/>
      <c r="S222" s="61">
        <f t="shared" si="9"/>
        <v>0</v>
      </c>
    </row>
    <row r="223" spans="1:19" ht="11.25" customHeight="1" thickBot="1" x14ac:dyDescent="0.35">
      <c r="A223" s="107"/>
      <c r="B223" s="107"/>
      <c r="C223" s="107"/>
      <c r="D223" s="107"/>
      <c r="E223" s="107"/>
      <c r="F223" s="107"/>
      <c r="G223" s="107"/>
      <c r="H223" s="107"/>
      <c r="I223" s="107"/>
      <c r="J223" s="125"/>
      <c r="K223" s="81"/>
      <c r="L223" s="81"/>
      <c r="M223" s="85"/>
      <c r="N223" s="85"/>
      <c r="O223" s="85"/>
      <c r="P223" s="85"/>
      <c r="Q223" s="51"/>
      <c r="R223" s="51"/>
      <c r="S223" s="51"/>
    </row>
    <row r="224" spans="1:19" ht="36" customHeight="1" x14ac:dyDescent="0.3">
      <c r="B224" s="144" t="s">
        <v>273</v>
      </c>
      <c r="C224" s="145"/>
      <c r="D224" s="145"/>
      <c r="E224" s="145"/>
      <c r="F224" s="145"/>
      <c r="G224" s="145"/>
      <c r="H224" s="145"/>
      <c r="I224" s="145"/>
      <c r="J224" s="145"/>
      <c r="K224" s="145"/>
      <c r="L224" s="145"/>
      <c r="M224" s="145"/>
      <c r="N224" s="145"/>
      <c r="O224" s="145"/>
    </row>
    <row r="225" spans="2:10" ht="22.5" customHeight="1" x14ac:dyDescent="0.3">
      <c r="B225" s="119" t="s">
        <v>274</v>
      </c>
      <c r="I225" s="119" t="s">
        <v>55</v>
      </c>
      <c r="J225" s="130"/>
    </row>
    <row r="226" spans="2:10" ht="30" customHeight="1" x14ac:dyDescent="0.3">
      <c r="B226" s="119" t="s">
        <v>275</v>
      </c>
      <c r="D226" s="130"/>
      <c r="I226" s="119" t="s">
        <v>279</v>
      </c>
      <c r="J226" s="130"/>
    </row>
  </sheetData>
  <sheetProtection selectLockedCells="1"/>
  <mergeCells count="179">
    <mergeCell ref="B201:O201"/>
    <mergeCell ref="C68:O68"/>
    <mergeCell ref="B4:O4"/>
    <mergeCell ref="D29:F29"/>
    <mergeCell ref="D30:F30"/>
    <mergeCell ref="D31:F31"/>
    <mergeCell ref="K10:O10"/>
    <mergeCell ref="C6:G6"/>
    <mergeCell ref="D25:J25"/>
    <mergeCell ref="C11:G11"/>
    <mergeCell ref="B14:O14"/>
    <mergeCell ref="B17:O17"/>
    <mergeCell ref="B84:O84"/>
    <mergeCell ref="B54:O54"/>
    <mergeCell ref="B58:O58"/>
    <mergeCell ref="C72:O72"/>
    <mergeCell ref="C73:O73"/>
    <mergeCell ref="C8:G8"/>
    <mergeCell ref="K9:O9"/>
    <mergeCell ref="C9:G9"/>
    <mergeCell ref="C10:G10"/>
    <mergeCell ref="D34:J34"/>
    <mergeCell ref="B38:O38"/>
    <mergeCell ref="B42:O42"/>
    <mergeCell ref="F97:K97"/>
    <mergeCell ref="B98:O98"/>
    <mergeCell ref="F99:O99"/>
    <mergeCell ref="B90:O90"/>
    <mergeCell ref="B2:O2"/>
    <mergeCell ref="B22:O22"/>
    <mergeCell ref="C66:O66"/>
    <mergeCell ref="C67:O67"/>
    <mergeCell ref="B63:O63"/>
    <mergeCell ref="B15:P15"/>
    <mergeCell ref="B16:P16"/>
    <mergeCell ref="B62:O62"/>
    <mergeCell ref="B46:O46"/>
    <mergeCell ref="B50:O50"/>
    <mergeCell ref="B18:O18"/>
    <mergeCell ref="F105:O105"/>
    <mergeCell ref="F106:O106"/>
    <mergeCell ref="F107:O107"/>
    <mergeCell ref="F108:O108"/>
    <mergeCell ref="F109:O109"/>
    <mergeCell ref="F100:O100"/>
    <mergeCell ref="F101:O101"/>
    <mergeCell ref="F102:O102"/>
    <mergeCell ref="F103:O103"/>
    <mergeCell ref="B104:O104"/>
    <mergeCell ref="F115:O115"/>
    <mergeCell ref="F116:O116"/>
    <mergeCell ref="F117:O117"/>
    <mergeCell ref="F118:O118"/>
    <mergeCell ref="F119:O119"/>
    <mergeCell ref="F110:O110"/>
    <mergeCell ref="F111:O111"/>
    <mergeCell ref="B112:O112"/>
    <mergeCell ref="F113:O113"/>
    <mergeCell ref="F114:O114"/>
    <mergeCell ref="B125:O125"/>
    <mergeCell ref="F126:O126"/>
    <mergeCell ref="F127:O127"/>
    <mergeCell ref="F128:O128"/>
    <mergeCell ref="F129:O129"/>
    <mergeCell ref="F120:O120"/>
    <mergeCell ref="F121:O121"/>
    <mergeCell ref="F122:O122"/>
    <mergeCell ref="F123:O123"/>
    <mergeCell ref="F124:O124"/>
    <mergeCell ref="F135:O135"/>
    <mergeCell ref="F136:O136"/>
    <mergeCell ref="F137:O137"/>
    <mergeCell ref="F138:O138"/>
    <mergeCell ref="F139:O139"/>
    <mergeCell ref="F130:O130"/>
    <mergeCell ref="F131:O131"/>
    <mergeCell ref="F132:O132"/>
    <mergeCell ref="F133:O133"/>
    <mergeCell ref="F134:O134"/>
    <mergeCell ref="F145:O145"/>
    <mergeCell ref="F146:O146"/>
    <mergeCell ref="F147:O147"/>
    <mergeCell ref="F151:O151"/>
    <mergeCell ref="F152:O152"/>
    <mergeCell ref="F140:O140"/>
    <mergeCell ref="F141:O141"/>
    <mergeCell ref="F142:O142"/>
    <mergeCell ref="F143:O143"/>
    <mergeCell ref="F144:O144"/>
    <mergeCell ref="F158:O158"/>
    <mergeCell ref="F159:O159"/>
    <mergeCell ref="F160:O160"/>
    <mergeCell ref="F161:O161"/>
    <mergeCell ref="F162:O162"/>
    <mergeCell ref="F153:O153"/>
    <mergeCell ref="F154:O154"/>
    <mergeCell ref="B155:O155"/>
    <mergeCell ref="F156:O156"/>
    <mergeCell ref="F157:O157"/>
    <mergeCell ref="F168:O168"/>
    <mergeCell ref="F169:O169"/>
    <mergeCell ref="F170:O170"/>
    <mergeCell ref="F171:O171"/>
    <mergeCell ref="F172:O172"/>
    <mergeCell ref="F163:O163"/>
    <mergeCell ref="F164:O164"/>
    <mergeCell ref="F165:O165"/>
    <mergeCell ref="F166:O166"/>
    <mergeCell ref="F167:O167"/>
    <mergeCell ref="F179:O179"/>
    <mergeCell ref="F180:O180"/>
    <mergeCell ref="B181:O181"/>
    <mergeCell ref="F182:O182"/>
    <mergeCell ref="F173:O173"/>
    <mergeCell ref="F174:O174"/>
    <mergeCell ref="F175:O175"/>
    <mergeCell ref="F176:O176"/>
    <mergeCell ref="F177:O177"/>
    <mergeCell ref="M220:P220"/>
    <mergeCell ref="B204:O204"/>
    <mergeCell ref="H213:J213"/>
    <mergeCell ref="H214:J214"/>
    <mergeCell ref="H215:J215"/>
    <mergeCell ref="H212:J212"/>
    <mergeCell ref="D93:O93"/>
    <mergeCell ref="D92:O92"/>
    <mergeCell ref="F193:O193"/>
    <mergeCell ref="F194:O194"/>
    <mergeCell ref="F195:O195"/>
    <mergeCell ref="F196:O196"/>
    <mergeCell ref="D94:O94"/>
    <mergeCell ref="F188:O188"/>
    <mergeCell ref="F189:O189"/>
    <mergeCell ref="B190:O190"/>
    <mergeCell ref="F191:O191"/>
    <mergeCell ref="F192:O192"/>
    <mergeCell ref="F183:O183"/>
    <mergeCell ref="F184:O184"/>
    <mergeCell ref="B185:O185"/>
    <mergeCell ref="F186:O186"/>
    <mergeCell ref="F187:O187"/>
    <mergeCell ref="F178:O178"/>
    <mergeCell ref="B208:E208"/>
    <mergeCell ref="B209:E209"/>
    <mergeCell ref="B210:E210"/>
    <mergeCell ref="B211:E211"/>
    <mergeCell ref="B212:E212"/>
    <mergeCell ref="B213:E213"/>
    <mergeCell ref="B214:E214"/>
    <mergeCell ref="B215:E215"/>
    <mergeCell ref="H207:J207"/>
    <mergeCell ref="H208:J208"/>
    <mergeCell ref="H209:J209"/>
    <mergeCell ref="H210:J210"/>
    <mergeCell ref="H211:J211"/>
    <mergeCell ref="B224:O224"/>
    <mergeCell ref="B89:O89"/>
    <mergeCell ref="B203:O203"/>
    <mergeCell ref="B70:O70"/>
    <mergeCell ref="M221:P221"/>
    <mergeCell ref="M222:P222"/>
    <mergeCell ref="M207:P207"/>
    <mergeCell ref="M208:P208"/>
    <mergeCell ref="H216:J216"/>
    <mergeCell ref="H217:J217"/>
    <mergeCell ref="H218:J218"/>
    <mergeCell ref="H219:J219"/>
    <mergeCell ref="M209:P209"/>
    <mergeCell ref="M210:P210"/>
    <mergeCell ref="M211:P211"/>
    <mergeCell ref="M212:P212"/>
    <mergeCell ref="M213:P213"/>
    <mergeCell ref="M214:P214"/>
    <mergeCell ref="M215:P215"/>
    <mergeCell ref="M216:P216"/>
    <mergeCell ref="M217:P217"/>
    <mergeCell ref="M218:P218"/>
    <mergeCell ref="M219:P219"/>
    <mergeCell ref="B207:E207"/>
  </mergeCells>
  <dataValidations count="4">
    <dataValidation type="whole" operator="greaterThanOrEqual" showInputMessage="1" showErrorMessage="1" sqref="B25:B28 B30:B31 K27:M31 M34 K24 K86 B69 B34:B36 B85:B88">
      <formula1>0</formula1>
    </dataValidation>
    <dataValidation type="list" allowBlank="1" showInputMessage="1" showErrorMessage="1" sqref="B66:B68 B72:B73 B75:B78 B80:B81 B92:B94 B99:D103 B105:D111 B113:D124 B126:D127 B129:D134 B136:D138 B140:D142 B144:D150 B152:D154 B156:D156 B158:D160 B162:D167 B169:D171 B173:D180 B182:D184 B186:D189 B191:D191 B193:D196">
      <formula1>$R$69:$R$70</formula1>
    </dataValidation>
    <dataValidation type="list" allowBlank="1" showInputMessage="1" showErrorMessage="1" sqref="D95:D96 C75:C81 B79 I76:J78 B95:C95">
      <formula1>#REF!</formula1>
    </dataValidation>
    <dataValidation type="list" showInputMessage="1" showErrorMessage="1" sqref="G207:G219 A207:A215 L207:L222">
      <formula1>$R$205:$R$206</formula1>
    </dataValidation>
  </dataValidations>
  <printOptions horizontalCentered="1"/>
  <pageMargins left="0.2" right="0.2" top="0.25" bottom="0.25" header="0.3" footer="0.3"/>
  <pageSetup scale="66" fitToHeight="0" orientation="portrait" r:id="rId1"/>
  <rowBreaks count="4" manualBreakCount="4">
    <brk id="61" max="15" man="1"/>
    <brk id="111" max="15" man="1"/>
    <brk id="180" max="15" man="1"/>
    <brk id="20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Derek Walvoord</cp:lastModifiedBy>
  <cp:lastPrinted>2015-12-18T16:15:29Z</cp:lastPrinted>
  <dcterms:created xsi:type="dcterms:W3CDTF">2013-02-08T13:43:36Z</dcterms:created>
  <dcterms:modified xsi:type="dcterms:W3CDTF">2016-06-13T19:06:42Z</dcterms:modified>
</cp:coreProperties>
</file>